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AAAEB60-17B7-4239-AE27-8FE85E31DE9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nfl formulas" sheetId="2" r:id="rId1"/>
    <sheet name="2022 NFL CARDS" sheetId="1" r:id="rId2"/>
    <sheet name="normalization" sheetId="3" r:id="rId3"/>
  </sheets>
  <definedNames>
    <definedName name="_xlnm.Print_Area" localSheetId="1">'2022 NFL CARDS'!$A$1:$AI$200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6" i="3" l="1"/>
  <c r="E30" i="3"/>
  <c r="D28" i="3"/>
  <c r="D29" i="3" s="1"/>
  <c r="E22" i="3"/>
  <c r="D21" i="3"/>
  <c r="D20" i="3"/>
  <c r="D19" i="3"/>
  <c r="E13" i="3"/>
  <c r="D5" i="3"/>
  <c r="D6" i="3" s="1"/>
  <c r="D7" i="3" s="1"/>
  <c r="D8" i="3" s="1"/>
  <c r="D9" i="3" s="1"/>
  <c r="D10" i="3" s="1"/>
  <c r="D11" i="3" s="1"/>
  <c r="D12" i="3" s="1"/>
  <c r="D4" i="3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4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8" i="2"/>
  <c r="H9" i="2"/>
  <c r="H10" i="2"/>
  <c r="H11" i="2"/>
  <c r="H12" i="2"/>
  <c r="H13" i="2"/>
  <c r="H14" i="2"/>
  <c r="H15" i="2"/>
  <c r="H16" i="2"/>
  <c r="I16" i="2" s="1"/>
  <c r="H17" i="2"/>
  <c r="H18" i="2"/>
  <c r="H19" i="2"/>
  <c r="H20" i="2"/>
  <c r="H21" i="2"/>
  <c r="H22" i="2"/>
  <c r="H23" i="2"/>
  <c r="H24" i="2"/>
  <c r="I24" i="2" s="1"/>
  <c r="H25" i="2"/>
  <c r="H26" i="2"/>
  <c r="H27" i="2"/>
  <c r="H28" i="2"/>
  <c r="H29" i="2"/>
  <c r="H30" i="2"/>
  <c r="I30" i="2" s="1"/>
  <c r="H31" i="2"/>
  <c r="H32" i="2"/>
  <c r="I32" i="2" s="1"/>
  <c r="H33" i="2"/>
  <c r="H34" i="2"/>
  <c r="H35" i="2"/>
  <c r="I35" i="2" s="1"/>
  <c r="H36" i="2"/>
  <c r="H37" i="2"/>
  <c r="H38" i="2"/>
  <c r="H39" i="2"/>
  <c r="H8" i="2"/>
  <c r="I8" i="2" s="1"/>
  <c r="B79" i="2"/>
  <c r="C79" i="2" s="1"/>
  <c r="I78" i="2"/>
  <c r="D78" i="2"/>
  <c r="I77" i="2"/>
  <c r="D77" i="2"/>
  <c r="I76" i="2"/>
  <c r="D76" i="2"/>
  <c r="I75" i="2"/>
  <c r="D75" i="2"/>
  <c r="I74" i="2"/>
  <c r="D74" i="2"/>
  <c r="I73" i="2"/>
  <c r="D73" i="2"/>
  <c r="I72" i="2"/>
  <c r="D72" i="2"/>
  <c r="I71" i="2"/>
  <c r="D71" i="2"/>
  <c r="I70" i="2"/>
  <c r="D70" i="2"/>
  <c r="I69" i="2"/>
  <c r="D69" i="2"/>
  <c r="I68" i="2"/>
  <c r="D68" i="2"/>
  <c r="I67" i="2"/>
  <c r="D67" i="2"/>
  <c r="I66" i="2"/>
  <c r="D66" i="2"/>
  <c r="I65" i="2"/>
  <c r="D65" i="2"/>
  <c r="I64" i="2"/>
  <c r="D64" i="2"/>
  <c r="I63" i="2"/>
  <c r="D63" i="2"/>
  <c r="I62" i="2"/>
  <c r="D62" i="2"/>
  <c r="I61" i="2"/>
  <c r="D61" i="2"/>
  <c r="I60" i="2"/>
  <c r="D60" i="2"/>
  <c r="I59" i="2"/>
  <c r="D59" i="2"/>
  <c r="I58" i="2"/>
  <c r="D58" i="2"/>
  <c r="I57" i="2"/>
  <c r="D57" i="2"/>
  <c r="I56" i="2"/>
  <c r="D56" i="2"/>
  <c r="I55" i="2"/>
  <c r="D55" i="2"/>
  <c r="I54" i="2"/>
  <c r="D54" i="2"/>
  <c r="I53" i="2"/>
  <c r="D53" i="2"/>
  <c r="I52" i="2"/>
  <c r="D52" i="2"/>
  <c r="I51" i="2"/>
  <c r="D51" i="2"/>
  <c r="I50" i="2"/>
  <c r="D50" i="2"/>
  <c r="I49" i="2"/>
  <c r="D49" i="2"/>
  <c r="I48" i="2"/>
  <c r="D48" i="2"/>
  <c r="Q47" i="2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I47" i="2"/>
  <c r="D47" i="2"/>
  <c r="Q46" i="2"/>
  <c r="P46" i="2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Q45" i="2"/>
  <c r="P45" i="2"/>
  <c r="Q44" i="2"/>
  <c r="O44" i="2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I39" i="2"/>
  <c r="I38" i="2"/>
  <c r="I37" i="2"/>
  <c r="I36" i="2"/>
  <c r="I34" i="2"/>
  <c r="I33" i="2"/>
  <c r="I31" i="2"/>
  <c r="I29" i="2"/>
  <c r="I28" i="2"/>
  <c r="I27" i="2"/>
  <c r="I26" i="2"/>
  <c r="I25" i="2"/>
  <c r="I23" i="2"/>
  <c r="I22" i="2"/>
  <c r="I21" i="2"/>
  <c r="I20" i="2"/>
  <c r="I19" i="2"/>
  <c r="I18" i="2"/>
  <c r="I17" i="2"/>
  <c r="I15" i="2"/>
  <c r="I14" i="2"/>
  <c r="I13" i="2"/>
  <c r="I12" i="2"/>
  <c r="I11" i="2"/>
  <c r="I10" i="2"/>
  <c r="I9" i="2"/>
  <c r="K22" i="2" l="1"/>
  <c r="K11" i="2"/>
  <c r="K18" i="2"/>
  <c r="K39" i="2"/>
  <c r="K17" i="2"/>
  <c r="K24" i="2"/>
  <c r="K30" i="2"/>
  <c r="K36" i="2"/>
  <c r="K28" i="2"/>
  <c r="K23" i="2"/>
  <c r="K35" i="2"/>
  <c r="K8" i="2"/>
  <c r="K13" i="2"/>
  <c r="K19" i="2"/>
  <c r="K25" i="2"/>
  <c r="K31" i="2"/>
  <c r="K12" i="2"/>
  <c r="K20" i="2"/>
  <c r="K32" i="2"/>
  <c r="K34" i="2"/>
  <c r="K29" i="2"/>
  <c r="K14" i="2"/>
  <c r="K26" i="2"/>
  <c r="K9" i="2"/>
  <c r="K15" i="2"/>
  <c r="K10" i="2"/>
  <c r="K16" i="2"/>
  <c r="K21" i="2"/>
  <c r="K27" i="2"/>
  <c r="K33" i="2"/>
  <c r="K38" i="2"/>
  <c r="K37" i="2"/>
  <c r="S25" i="1" l="1"/>
  <c r="W25" i="1"/>
  <c r="J25" i="1"/>
  <c r="N25" i="1"/>
  <c r="A25" i="1"/>
  <c r="E25" i="1"/>
  <c r="AB25" i="1"/>
  <c r="AF25" i="1"/>
  <c r="J50" i="1"/>
  <c r="N50" i="1"/>
  <c r="A50" i="1"/>
  <c r="E50" i="1"/>
  <c r="S50" i="1"/>
  <c r="W50" i="1"/>
  <c r="AB50" i="1"/>
  <c r="AF50" i="1"/>
  <c r="S75" i="1"/>
  <c r="W75" i="1"/>
  <c r="J75" i="1"/>
  <c r="N75" i="1"/>
  <c r="A75" i="1"/>
  <c r="E75" i="1"/>
  <c r="AB75" i="1"/>
  <c r="AF75" i="1"/>
  <c r="A100" i="1"/>
  <c r="E100" i="1"/>
  <c r="S100" i="1"/>
  <c r="W100" i="1"/>
  <c r="AB100" i="1"/>
  <c r="AF100" i="1"/>
  <c r="J100" i="1"/>
  <c r="N100" i="1"/>
  <c r="J125" i="1"/>
  <c r="N125" i="1"/>
  <c r="AB125" i="1"/>
  <c r="AF125" i="1"/>
  <c r="A125" i="1"/>
  <c r="E125" i="1"/>
  <c r="S125" i="1"/>
  <c r="W125" i="1"/>
  <c r="J150" i="1"/>
  <c r="N150" i="1"/>
  <c r="S150" i="1"/>
  <c r="W150" i="1"/>
  <c r="A150" i="1"/>
  <c r="E150" i="1"/>
  <c r="AB150" i="1"/>
  <c r="AF150" i="1"/>
  <c r="A175" i="1"/>
  <c r="E175" i="1"/>
  <c r="S175" i="1"/>
  <c r="W175" i="1"/>
  <c r="AB175" i="1"/>
  <c r="AF175" i="1"/>
  <c r="J175" i="1"/>
  <c r="N175" i="1"/>
  <c r="J200" i="1"/>
  <c r="N200" i="1"/>
  <c r="A200" i="1"/>
  <c r="E200" i="1"/>
  <c r="AB200" i="1"/>
  <c r="AF200" i="1"/>
  <c r="S200" i="1"/>
  <c r="W2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</author>
  </authors>
  <commentList>
    <comment ref="J7" authorId="0" shapeId="0" xr:uid="{800655A7-82CE-402F-B6B9-5DB5E97F6F2E}">
      <text>
        <r>
          <rPr>
            <b/>
            <sz val="8"/>
            <color indexed="81"/>
            <rFont val="Tahoma"/>
            <family val="2"/>
          </rPr>
          <t>win diff x 17
 (games)</t>
        </r>
      </text>
    </comment>
  </commentList>
</comments>
</file>

<file path=xl/sharedStrings.xml><?xml version="1.0" encoding="utf-8"?>
<sst xmlns="http://schemas.openxmlformats.org/spreadsheetml/2006/main" count="2758" uniqueCount="220">
  <si>
    <t>NEW ENGLAND PATRIOTS</t>
  </si>
  <si>
    <t>NEW YORK JETS</t>
  </si>
  <si>
    <t>BUFFALO BILLS</t>
  </si>
  <si>
    <t>MIAMI DOLPHINS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</si>
  <si>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</si>
  <si>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</si>
  <si>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</si>
  <si>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</si>
  <si>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</si>
  <si>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</si>
  <si>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</si>
  <si>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</si>
  <si>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</si>
  <si>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</si>
  <si>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</si>
  <si>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</si>
  <si>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</si>
  <si>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</si>
  <si>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</si>
  <si>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</si>
  <si>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</si>
  <si>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</si>
  <si>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</si>
  <si>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</si>
  <si>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</si>
  <si>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</si>
  <si>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</si>
  <si>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</si>
  <si>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</si>
  <si>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</si>
  <si>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</si>
  <si>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</si>
  <si>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</si>
  <si>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</si>
  <si>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</si>
  <si>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</si>
  <si>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</si>
  <si>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</si>
  <si>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</si>
  <si>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</si>
  <si>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</si>
  <si>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</si>
  <si>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AFC EAST</t>
  </si>
  <si>
    <t>CINCINNATI BENGALS</t>
  </si>
  <si>
    <t>PITTSBURGH STEELERS</t>
  </si>
  <si>
    <t>BALTIMORE RAVENS</t>
  </si>
  <si>
    <t>CLEVELAND BROWNS</t>
  </si>
  <si>
    <t>AFC NORTH</t>
  </si>
  <si>
    <t>HOUSTON TEXANS</t>
  </si>
  <si>
    <t>INDIANAPOLIS COLTS</t>
  </si>
  <si>
    <t>JACKSONVILLE JAGUARS</t>
  </si>
  <si>
    <t>AFC SOUTH</t>
  </si>
  <si>
    <t>DENVER BRONCOS</t>
  </si>
  <si>
    <t>KANSAS CITY CHIEFS</t>
  </si>
  <si>
    <t>AFC WEST</t>
  </si>
  <si>
    <t>PHILADELPHIA EAGLES</t>
  </si>
  <si>
    <t>NEW YORK GIANTS</t>
  </si>
  <si>
    <t>DALLAS COWBOYS</t>
  </si>
  <si>
    <t>NFC EAST</t>
  </si>
  <si>
    <t>MINNESOTA VIKINGS</t>
  </si>
  <si>
    <t>GREEN BAY PACKERS</t>
  </si>
  <si>
    <t>DETROIT LIONS</t>
  </si>
  <si>
    <t>CHICAGO BEARS</t>
  </si>
  <si>
    <t>NFC NORTH</t>
  </si>
  <si>
    <t>CAROLINA PANTHERS</t>
  </si>
  <si>
    <t>ATLANTA FALCONS</t>
  </si>
  <si>
    <t>NEW ORLEANS SAINTS</t>
  </si>
  <si>
    <t>TAMPA BAY BUCCANEERS</t>
  </si>
  <si>
    <t>NFC SOUTH</t>
  </si>
  <si>
    <t>ARIZONA CARDINALS</t>
  </si>
  <si>
    <t>SEATTLE SEAHAWKS</t>
  </si>
  <si>
    <t>SAN FRANCISCO 49ERS</t>
  </si>
  <si>
    <t>NFC WEST</t>
  </si>
  <si>
    <t>LG</t>
  </si>
  <si>
    <t>LOS ANGELES RAMS</t>
  </si>
  <si>
    <t>ACTUAL</t>
  </si>
  <si>
    <t>expected</t>
  </si>
  <si>
    <t xml:space="preserve">W  </t>
  </si>
  <si>
    <t xml:space="preserve">L  </t>
  </si>
  <si>
    <t xml:space="preserve">T  </t>
  </si>
  <si>
    <t>PF</t>
  </si>
  <si>
    <t>PA</t>
  </si>
  <si>
    <t>wins</t>
  </si>
  <si>
    <t>adj pf</t>
  </si>
  <si>
    <t>adj pa</t>
  </si>
  <si>
    <t>CARD</t>
  </si>
  <si>
    <t>New York Jets</t>
  </si>
  <si>
    <t>Cleveland Browns</t>
  </si>
  <si>
    <t>Kansas City Chiefs*</t>
  </si>
  <si>
    <t>Denver Broncos</t>
  </si>
  <si>
    <t>Detroit Lions</t>
  </si>
  <si>
    <t>Arizona Cardinals</t>
  </si>
  <si>
    <t>point range</t>
  </si>
  <si>
    <t>%</t>
  </si>
  <si>
    <t>LOS ANGELES CHARGERS</t>
  </si>
  <si>
    <t>Pittsburgh Steelers</t>
  </si>
  <si>
    <t>Tennessee Titans</t>
  </si>
  <si>
    <t>Carolina Panthers</t>
  </si>
  <si>
    <t>Atlanta Falcons</t>
  </si>
  <si>
    <t>ENTER TEAM NAME, RECORD, POINTS FOR, AND POINTS ALLOWED</t>
  </si>
  <si>
    <t>TEAM</t>
  </si>
  <si>
    <t xml:space="preserve">% </t>
  </si>
  <si>
    <r>
      <t xml:space="preserve">BASED ON </t>
    </r>
    <r>
      <rPr>
        <sz val="9"/>
        <color indexed="12"/>
        <rFont val="Arial"/>
        <family val="2"/>
      </rPr>
      <t>EXPECTED WINS</t>
    </r>
  </si>
  <si>
    <t>INTO CHART BELOW</t>
  </si>
  <si>
    <t>ADJ PF</t>
  </si>
  <si>
    <t>ADJ PA</t>
  </si>
  <si>
    <t>ENTER ADJUSTED PF/PA</t>
  </si>
  <si>
    <t>ADJ PPG</t>
  </si>
  <si>
    <t>QUICK AND SIMPLE HOW TO (FOLLOW COLOR CODES)</t>
  </si>
  <si>
    <t>AND DEFENSE</t>
  </si>
  <si>
    <t>2-MINUTE DRILL</t>
  </si>
  <si>
    <t>win diff</t>
  </si>
  <si>
    <r>
      <t xml:space="preserve">FIND </t>
    </r>
    <r>
      <rPr>
        <sz val="9"/>
        <color indexed="15"/>
        <rFont val="Arial"/>
        <family val="2"/>
      </rPr>
      <t>ADJ PF</t>
    </r>
    <r>
      <rPr>
        <sz val="9"/>
        <rFont val="Arial"/>
        <family val="2"/>
      </rPr>
      <t xml:space="preserve"> AND </t>
    </r>
    <r>
      <rPr>
        <sz val="9"/>
        <color indexed="15"/>
        <rFont val="Arial"/>
        <family val="2"/>
      </rPr>
      <t>ADJ PA</t>
    </r>
    <r>
      <rPr>
        <sz val="9"/>
        <color indexed="12"/>
        <rFont val="Arial"/>
        <family val="2"/>
      </rPr>
      <t xml:space="preserve"> </t>
    </r>
    <r>
      <rPr>
        <sz val="9"/>
        <rFont val="Arial"/>
        <family val="2"/>
      </rPr>
      <t>ON CHART TO RIGHT…</t>
    </r>
  </si>
  <si>
    <r>
      <t xml:space="preserve">…THEN ENTER </t>
    </r>
    <r>
      <rPr>
        <sz val="9"/>
        <color indexed="53"/>
        <rFont val="Arial"/>
        <family val="2"/>
      </rPr>
      <t>PERCENTAGES</t>
    </r>
    <r>
      <rPr>
        <sz val="9"/>
        <rFont val="Arial"/>
        <family val="2"/>
      </rPr>
      <t xml:space="preserve"> FOR EACH TEAM.</t>
    </r>
  </si>
  <si>
    <t>TOTAL UNDER</t>
  </si>
  <si>
    <t>TENNESSEE TITANS</t>
  </si>
  <si>
    <t xml:space="preserve">FORMATTED TO PRINT 8 TEAMS </t>
  </si>
  <si>
    <t>PER PAGE (4 PAGES) IN LANDSCAPE</t>
  </si>
  <si>
    <t>&amp; UNDER</t>
  </si>
  <si>
    <t>&amp; OVER</t>
  </si>
  <si>
    <t>Indianapolis Colts</t>
  </si>
  <si>
    <t>Chicago Bears</t>
  </si>
  <si>
    <t>Los Angeles Rams</t>
  </si>
  <si>
    <t>New Orleans Saints</t>
  </si>
  <si>
    <t>New England Patriots</t>
  </si>
  <si>
    <t>Green Bay Packers</t>
  </si>
  <si>
    <t>Houston Texans</t>
  </si>
  <si>
    <r>
      <t xml:space="preserve">PUT </t>
    </r>
    <r>
      <rPr>
        <sz val="10"/>
        <color rgb="FF0070C0"/>
        <rFont val="Arial"/>
        <family val="2"/>
      </rPr>
      <t>ADJ PF/PA</t>
    </r>
  </si>
  <si>
    <t>Las Vegas Raiders</t>
  </si>
  <si>
    <t>Buffalo Bills*</t>
  </si>
  <si>
    <t>Baltimore Ravens+</t>
  </si>
  <si>
    <t>LAS VEGAS RAIDERS</t>
  </si>
  <si>
    <r>
      <rPr>
        <sz val="9"/>
        <color rgb="FF7030A0"/>
        <rFont val="Arial"/>
        <family val="2"/>
      </rPr>
      <t>FORMULAS</t>
    </r>
    <r>
      <rPr>
        <sz val="9"/>
        <rFont val="Arial"/>
        <family val="2"/>
      </rPr>
      <t xml:space="preserve"> ADJUST PF/PA</t>
    </r>
  </si>
  <si>
    <t>Cincinnati Bengals*</t>
  </si>
  <si>
    <t>Tampa Bay Buccaneers*</t>
  </si>
  <si>
    <t>Tm</t>
  </si>
  <si>
    <t xml:space="preserve">W </t>
  </si>
  <si>
    <t xml:space="preserve">L </t>
  </si>
  <si>
    <t xml:space="preserve">T </t>
  </si>
  <si>
    <t xml:space="preserve">W-L% </t>
  </si>
  <si>
    <t xml:space="preserve">PF </t>
  </si>
  <si>
    <t xml:space="preserve">PA </t>
  </si>
  <si>
    <t xml:space="preserve">PD </t>
  </si>
  <si>
    <t xml:space="preserve">MoV </t>
  </si>
  <si>
    <t xml:space="preserve">SoS </t>
  </si>
  <si>
    <t xml:space="preserve">SRS </t>
  </si>
  <si>
    <t xml:space="preserve">OSRS </t>
  </si>
  <si>
    <t>DSRS</t>
  </si>
  <si>
    <t>THESE NUMBERS NOT USED</t>
  </si>
  <si>
    <t>DON'T CHANGE FORMULAS</t>
  </si>
  <si>
    <t>Copied from pro-football-refence.com</t>
  </si>
  <si>
    <t>The original method produced by Jon Wight in the '70's was to take points per game divided by 2, then multiply by 36.</t>
  </si>
  <si>
    <t>or more simply…</t>
  </si>
  <si>
    <t>Obviously I've taken this to whole different level, but…</t>
  </si>
  <si>
    <t>Example: Washington 335 pf…...434 pa</t>
  </si>
  <si>
    <t>9-8</t>
  </si>
  <si>
    <t>10-7</t>
  </si>
  <si>
    <t>4-13</t>
  </si>
  <si>
    <t>8-9</t>
  </si>
  <si>
    <t>9-7-1</t>
  </si>
  <si>
    <t>12-5</t>
  </si>
  <si>
    <t>3-14</t>
  </si>
  <si>
    <t>7-10</t>
  </si>
  <si>
    <t>3-13-1</t>
  </si>
  <si>
    <t>6-11</t>
  </si>
  <si>
    <t>13-4</t>
  </si>
  <si>
    <t>5-12</t>
  </si>
  <si>
    <t>TRANSFER TO CHART ON LEFT</t>
  </si>
  <si>
    <t>"CARD" IS THE</t>
  </si>
  <si>
    <t xml:space="preserve">TOTAL THAT GOES </t>
  </si>
  <si>
    <t xml:space="preserve">ON EACH TEAM </t>
  </si>
  <si>
    <t>CARD FOR OFFENSE</t>
  </si>
  <si>
    <t>Miami Dolphins+</t>
  </si>
  <si>
    <t>Jacksonville Jaguars*</t>
  </si>
  <si>
    <t>Los Angeles Chargers+</t>
  </si>
  <si>
    <t>Philadelphia Eagles*</t>
  </si>
  <si>
    <t>Dallas Cowboys+</t>
  </si>
  <si>
    <t>New York Giants+</t>
  </si>
  <si>
    <t>Washington Commanders</t>
  </si>
  <si>
    <t>Minnesota Vikings*</t>
  </si>
  <si>
    <t>San Francisco 49ers*</t>
  </si>
  <si>
    <t>Seattle Seahawks+</t>
  </si>
  <si>
    <t>pf 335 / 16 = 20.938……pa 434 / 16 = 27.125</t>
  </si>
  <si>
    <t>20.938 / 2 * 36 = 376.9…...27.125 / 2 *36 = 488.3</t>
  </si>
  <si>
    <t>335 / 32 * 36 = 376.9…...434 / 32 * 36 = 488.3</t>
  </si>
  <si>
    <t>WASHINGTON COMMANDERS</t>
  </si>
  <si>
    <t>13-3</t>
  </si>
  <si>
    <t>12-4</t>
  </si>
  <si>
    <t>4-12-1</t>
  </si>
  <si>
    <t>14-3</t>
  </si>
  <si>
    <t>8-8-1</t>
  </si>
  <si>
    <t>pyth*17</t>
  </si>
  <si>
    <t>NFL</t>
  </si>
  <si>
    <t>AFL</t>
  </si>
  <si>
    <t>LG PPG</t>
  </si>
  <si>
    <t>+/- ADJ</t>
  </si>
  <si>
    <t>CFL</t>
  </si>
  <si>
    <t>PPG PER TM</t>
  </si>
  <si>
    <t>23-25</t>
  </si>
  <si>
    <t>28-30</t>
  </si>
  <si>
    <t>18-22</t>
  </si>
  <si>
    <t>23-27</t>
  </si>
  <si>
    <t>15-17</t>
  </si>
  <si>
    <t>+3</t>
  </si>
  <si>
    <t>20-22</t>
  </si>
  <si>
    <t>12-14</t>
  </si>
  <si>
    <t>+6</t>
  </si>
  <si>
    <t>17-19</t>
  </si>
  <si>
    <t>Find each season the team is from under "LG PPG" and apply the appropriate</t>
  </si>
  <si>
    <t>plus or minus amount to the final score of that team.</t>
  </si>
  <si>
    <t xml:space="preserve">For example, a team from the 1966 AFL would have 3 points deducted from their </t>
  </si>
  <si>
    <t>final score, whereas a team from 1977 would have 3 points added to their final score.</t>
  </si>
  <si>
    <t>AVG</t>
  </si>
  <si>
    <t xml:space="preserve">You DO NOT compare two seasons and then add the difference to one season and  </t>
  </si>
  <si>
    <t>subtract the difference from the other season. Each season is handled independently.</t>
  </si>
  <si>
    <t>AAFC</t>
  </si>
  <si>
    <t>If both teams are from season's that fall in the same ppg range then no action is taken.</t>
  </si>
  <si>
    <t>You'll find that MOST leagues will fall in the 18-22 ppg range and no action will be taken.</t>
  </si>
  <si>
    <t>More recent seasons have the league ratings on the team cards.</t>
  </si>
  <si>
    <t>USFL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</si>
</sst>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9"/>
      <name val="Arial"/>
      <family val="2"/>
    </font>
    <font>
      <sz val="9"/>
      <color indexed="14"/>
      <name val="Arial"/>
      <family val="2"/>
    </font>
    <font>
      <sz val="9"/>
      <color indexed="12"/>
      <name val="Arial"/>
      <family val="2"/>
    </font>
    <font>
      <sz val="9"/>
      <color indexed="53"/>
      <name val="Arial"/>
      <family val="2"/>
    </font>
    <font>
      <sz val="9"/>
      <color indexed="15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9"/>
      <color indexed="13"/>
      <name val="Arial"/>
      <family val="2"/>
    </font>
    <font>
      <b/>
      <sz val="9"/>
      <name val="Arial"/>
      <family val="2"/>
    </font>
    <font>
      <b/>
      <sz val="9"/>
      <color indexed="53"/>
      <name val="Arial"/>
      <family val="2"/>
    </font>
    <font>
      <b/>
      <sz val="9"/>
      <color indexed="48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b/>
      <sz val="9"/>
      <color indexed="51"/>
      <name val="Arial"/>
      <family val="2"/>
    </font>
    <font>
      <b/>
      <sz val="9"/>
      <color indexed="11"/>
      <name val="Arial"/>
      <family val="2"/>
    </font>
    <font>
      <b/>
      <sz val="9"/>
      <color theme="0" tint="-0.249977111117893"/>
      <name val="Arial"/>
      <family val="2"/>
    </font>
    <font>
      <b/>
      <sz val="9"/>
      <color indexed="18"/>
      <name val="Arial"/>
      <family val="2"/>
    </font>
    <font>
      <b/>
      <sz val="9"/>
      <color indexed="40"/>
      <name val="Arial"/>
      <family val="2"/>
    </font>
    <font>
      <b/>
      <sz val="9"/>
      <color indexed="12"/>
      <name val="Arial"/>
      <family val="2"/>
    </font>
    <font>
      <b/>
      <sz val="9"/>
      <color indexed="21"/>
      <name val="Arial"/>
      <family val="2"/>
    </font>
    <font>
      <b/>
      <sz val="9"/>
      <color indexed="20"/>
      <name val="Arial"/>
      <family val="2"/>
    </font>
    <font>
      <b/>
      <sz val="9"/>
      <color indexed="6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rgb="FFFFFF00"/>
      <name val="Arial"/>
      <family val="2"/>
    </font>
    <font>
      <sz val="9"/>
      <color rgb="FF7030A0"/>
      <name val="Arial"/>
      <family val="2"/>
    </font>
    <font>
      <sz val="10"/>
      <color rgb="FFFF0000"/>
      <name val="Arial"/>
      <family val="2"/>
    </font>
    <font>
      <b/>
      <sz val="9"/>
      <color rgb="FF990099"/>
      <name val="Arial"/>
      <family val="2"/>
    </font>
    <font>
      <b/>
      <sz val="7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BA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2" borderId="0" xfId="0" applyFont="1" applyFill="1"/>
    <xf numFmtId="0" fontId="2" fillId="13" borderId="10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0" fillId="2" borderId="0" xfId="0" applyFill="1"/>
    <xf numFmtId="0" fontId="8" fillId="14" borderId="0" xfId="0" applyFont="1" applyFill="1"/>
    <xf numFmtId="0" fontId="0" fillId="14" borderId="0" xfId="0" applyFill="1"/>
    <xf numFmtId="0" fontId="2" fillId="6" borderId="1" xfId="0" applyFont="1" applyFill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3" fillId="0" borderId="0" xfId="0" applyFont="1" applyAlignment="1">
      <alignment horizontal="center"/>
    </xf>
    <xf numFmtId="9" fontId="3" fillId="0" borderId="0" xfId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20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 vertical="center"/>
    </xf>
    <xf numFmtId="0" fontId="8" fillId="19" borderId="0" xfId="0" applyFont="1" applyFill="1"/>
    <xf numFmtId="0" fontId="8" fillId="21" borderId="0" xfId="0" applyFont="1" applyFill="1"/>
    <xf numFmtId="0" fontId="8" fillId="21" borderId="0" xfId="0" applyFont="1" applyFill="1" applyAlignment="1">
      <alignment horizontal="center" vertical="center"/>
    </xf>
    <xf numFmtId="0" fontId="2" fillId="21" borderId="1" xfId="0" applyFont="1" applyFill="1" applyBorder="1" applyAlignment="1">
      <alignment horizontal="center"/>
    </xf>
    <xf numFmtId="164" fontId="2" fillId="21" borderId="11" xfId="0" applyNumberFormat="1" applyFont="1" applyFill="1" applyBorder="1" applyAlignment="1">
      <alignment horizontal="center"/>
    </xf>
    <xf numFmtId="0" fontId="2" fillId="21" borderId="18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/>
    </xf>
    <xf numFmtId="0" fontId="9" fillId="19" borderId="0" xfId="0" applyFont="1" applyFill="1"/>
    <xf numFmtId="0" fontId="0" fillId="19" borderId="0" xfId="0" applyFill="1"/>
    <xf numFmtId="0" fontId="13" fillId="14" borderId="0" xfId="0" applyFont="1" applyFill="1"/>
    <xf numFmtId="0" fontId="8" fillId="18" borderId="0" xfId="0" applyFont="1" applyFill="1"/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8" xfId="0" applyFont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0" borderId="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4" fillId="0" borderId="4" xfId="0" applyFont="1" applyBorder="1" applyAlignment="1">
      <alignment horizontal="center"/>
    </xf>
    <xf numFmtId="0" fontId="16" fillId="0" borderId="8" xfId="0" applyFont="1" applyBorder="1"/>
    <xf numFmtId="0" fontId="16" fillId="0" borderId="4" xfId="0" applyFont="1" applyBorder="1"/>
    <xf numFmtId="0" fontId="16" fillId="0" borderId="8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20" fillId="0" borderId="4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4" xfId="0" applyFont="1" applyBorder="1" applyAlignment="1">
      <alignment horizontal="center"/>
    </xf>
    <xf numFmtId="164" fontId="0" fillId="0" borderId="0" xfId="0" applyNumberFormat="1"/>
    <xf numFmtId="16" fontId="16" fillId="0" borderId="0" xfId="0" applyNumberFormat="1" applyFont="1"/>
    <xf numFmtId="0" fontId="16" fillId="0" borderId="0" xfId="0" quotePrefix="1" applyFont="1"/>
    <xf numFmtId="164" fontId="16" fillId="0" borderId="0" xfId="0" applyNumberFormat="1" applyFont="1"/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21" borderId="9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/>
    </xf>
    <xf numFmtId="0" fontId="7" fillId="13" borderId="1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13" borderId="18" xfId="0" applyFont="1" applyFill="1" applyBorder="1" applyAlignment="1">
      <alignment horizontal="left"/>
    </xf>
    <xf numFmtId="0" fontId="2" fillId="26" borderId="5" xfId="0" applyFont="1" applyFill="1" applyBorder="1"/>
    <xf numFmtId="0" fontId="0" fillId="26" borderId="6" xfId="0" applyFill="1" applyBorder="1"/>
    <xf numFmtId="0" fontId="0" fillId="26" borderId="7" xfId="0" applyFill="1" applyBorder="1"/>
    <xf numFmtId="0" fontId="1" fillId="0" borderId="9" xfId="0" applyFont="1" applyBorder="1" applyAlignment="1">
      <alignment horizontal="center"/>
    </xf>
    <xf numFmtId="1" fontId="0" fillId="0" borderId="0" xfId="0" applyNumberFormat="1"/>
    <xf numFmtId="1" fontId="3" fillId="27" borderId="1" xfId="0" applyNumberFormat="1" applyFont="1" applyFill="1" applyBorder="1" applyAlignment="1">
      <alignment horizontal="center"/>
    </xf>
    <xf numFmtId="0" fontId="3" fillId="27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21" borderId="5" xfId="0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center" vertical="center"/>
    </xf>
    <xf numFmtId="0" fontId="34" fillId="0" borderId="21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8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8" xfId="0" quotePrefix="1" applyFont="1" applyBorder="1" applyAlignment="1">
      <alignment horizontal="center"/>
    </xf>
    <xf numFmtId="0" fontId="16" fillId="0" borderId="0" xfId="0" quotePrefix="1" applyFont="1" applyAlignment="1">
      <alignment horizontal="center"/>
    </xf>
    <xf numFmtId="0" fontId="16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4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4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7" borderId="5" xfId="0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0" fillId="12" borderId="9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31" fillId="25" borderId="9" xfId="0" applyFont="1" applyFill="1" applyBorder="1" applyAlignment="1">
      <alignment horizontal="center" vertical="center"/>
    </xf>
    <xf numFmtId="0" fontId="31" fillId="25" borderId="2" xfId="0" applyFont="1" applyFill="1" applyBorder="1" applyAlignment="1">
      <alignment horizontal="center" vertical="center"/>
    </xf>
    <xf numFmtId="0" fontId="31" fillId="25" borderId="3" xfId="0" applyFont="1" applyFill="1" applyBorder="1" applyAlignment="1">
      <alignment horizontal="center" vertical="center"/>
    </xf>
    <xf numFmtId="0" fontId="22" fillId="7" borderId="9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32" fillId="7" borderId="9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14" fontId="16" fillId="0" borderId="8" xfId="0" quotePrefix="1" applyNumberFormat="1" applyFont="1" applyBorder="1" applyAlignment="1">
      <alignment horizontal="center"/>
    </xf>
    <xf numFmtId="16" fontId="16" fillId="0" borderId="8" xfId="0" quotePrefix="1" applyNumberFormat="1" applyFont="1" applyBorder="1" applyAlignment="1">
      <alignment horizontal="center"/>
    </xf>
    <xf numFmtId="0" fontId="16" fillId="22" borderId="9" xfId="0" applyFont="1" applyFill="1" applyBorder="1" applyAlignment="1">
      <alignment horizontal="center" vertical="center"/>
    </xf>
    <xf numFmtId="0" fontId="16" fillId="22" borderId="2" xfId="0" applyFont="1" applyFill="1" applyBorder="1" applyAlignment="1">
      <alignment horizontal="center" vertical="center"/>
    </xf>
    <xf numFmtId="0" fontId="16" fillId="22" borderId="3" xfId="0" applyFont="1" applyFill="1" applyBorder="1" applyAlignment="1">
      <alignment horizontal="center" vertical="center"/>
    </xf>
    <xf numFmtId="0" fontId="31" fillId="25" borderId="5" xfId="0" applyFont="1" applyFill="1" applyBorder="1" applyAlignment="1">
      <alignment horizontal="center" vertical="center"/>
    </xf>
    <xf numFmtId="0" fontId="31" fillId="25" borderId="6" xfId="0" applyFont="1" applyFill="1" applyBorder="1" applyAlignment="1">
      <alignment vertical="center"/>
    </xf>
    <xf numFmtId="0" fontId="31" fillId="25" borderId="7" xfId="0" applyFont="1" applyFill="1" applyBorder="1" applyAlignment="1">
      <alignment vertical="center"/>
    </xf>
    <xf numFmtId="0" fontId="22" fillId="7" borderId="5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16" fillId="22" borderId="5" xfId="0" applyFont="1" applyFill="1" applyBorder="1" applyAlignment="1">
      <alignment horizontal="center" vertical="center"/>
    </xf>
    <xf numFmtId="0" fontId="16" fillId="22" borderId="6" xfId="0" applyFont="1" applyFill="1" applyBorder="1" applyAlignment="1">
      <alignment horizontal="center" vertical="center"/>
    </xf>
    <xf numFmtId="0" fontId="16" fillId="22" borderId="7" xfId="0" applyFont="1" applyFill="1" applyBorder="1" applyAlignment="1">
      <alignment horizontal="center" vertical="center"/>
    </xf>
    <xf numFmtId="0" fontId="20" fillId="12" borderId="5" xfId="0" applyFont="1" applyFill="1" applyBorder="1" applyAlignment="1">
      <alignment horizontal="center" vertical="center"/>
    </xf>
    <xf numFmtId="0" fontId="20" fillId="12" borderId="6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/>
    </xf>
    <xf numFmtId="0" fontId="19" fillId="11" borderId="2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2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9" fillId="11" borderId="5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center" vertical="center"/>
    </xf>
    <xf numFmtId="0" fontId="19" fillId="11" borderId="7" xfId="0" applyFont="1" applyFill="1" applyBorder="1" applyAlignment="1">
      <alignment horizontal="center" vertical="center"/>
    </xf>
    <xf numFmtId="0" fontId="23" fillId="15" borderId="9" xfId="0" applyFont="1" applyFill="1" applyBorder="1" applyAlignment="1">
      <alignment horizontal="center" vertical="center"/>
    </xf>
    <xf numFmtId="0" fontId="23" fillId="15" borderId="2" xfId="0" applyFont="1" applyFill="1" applyBorder="1" applyAlignment="1">
      <alignment horizontal="center" vertical="center"/>
    </xf>
    <xf numFmtId="0" fontId="23" fillId="15" borderId="3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15" fillId="8" borderId="9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6" fillId="17" borderId="9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21" fillId="9" borderId="5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/>
    </xf>
    <xf numFmtId="0" fontId="21" fillId="9" borderId="7" xfId="0" applyFont="1" applyFill="1" applyBorder="1" applyAlignment="1">
      <alignment vertical="center"/>
    </xf>
    <xf numFmtId="0" fontId="23" fillId="15" borderId="5" xfId="0" applyFont="1" applyFill="1" applyBorder="1" applyAlignment="1">
      <alignment horizontal="center" vertical="center"/>
    </xf>
    <xf numFmtId="0" fontId="23" fillId="15" borderId="6" xfId="0" applyFont="1" applyFill="1" applyBorder="1" applyAlignment="1">
      <alignment vertical="center"/>
    </xf>
    <xf numFmtId="0" fontId="23" fillId="15" borderId="7" xfId="0" applyFont="1" applyFill="1" applyBorder="1" applyAlignment="1">
      <alignment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vertical="center"/>
    </xf>
    <xf numFmtId="0" fontId="20" fillId="3" borderId="7" xfId="0" applyFont="1" applyFill="1" applyBorder="1" applyAlignment="1">
      <alignment vertical="center"/>
    </xf>
    <xf numFmtId="0" fontId="16" fillId="17" borderId="3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vertical="center"/>
    </xf>
    <xf numFmtId="0" fontId="15" fillId="8" borderId="7" xfId="0" applyFont="1" applyFill="1" applyBorder="1" applyAlignment="1">
      <alignment vertical="center"/>
    </xf>
    <xf numFmtId="0" fontId="16" fillId="17" borderId="5" xfId="0" applyFont="1" applyFill="1" applyBorder="1" applyAlignment="1">
      <alignment horizontal="center" vertical="center"/>
    </xf>
    <xf numFmtId="0" fontId="16" fillId="17" borderId="6" xfId="0" applyFont="1" applyFill="1" applyBorder="1" applyAlignment="1">
      <alignment vertical="center"/>
    </xf>
    <xf numFmtId="0" fontId="16" fillId="17" borderId="7" xfId="0" applyFont="1" applyFill="1" applyBorder="1" applyAlignment="1">
      <alignment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20" fillId="7" borderId="9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31" fillId="24" borderId="9" xfId="0" applyFont="1" applyFill="1" applyBorder="1" applyAlignment="1">
      <alignment horizontal="center" vertical="center"/>
    </xf>
    <xf numFmtId="0" fontId="31" fillId="24" borderId="2" xfId="0" applyFont="1" applyFill="1" applyBorder="1" applyAlignment="1">
      <alignment horizontal="center" vertical="center"/>
    </xf>
    <xf numFmtId="0" fontId="31" fillId="24" borderId="2" xfId="0" applyFont="1" applyFill="1" applyBorder="1" applyAlignment="1">
      <alignment vertical="center"/>
    </xf>
    <xf numFmtId="0" fontId="31" fillId="24" borderId="3" xfId="0" applyFont="1" applyFill="1" applyBorder="1" applyAlignment="1">
      <alignment vertical="center"/>
    </xf>
    <xf numFmtId="0" fontId="20" fillId="7" borderId="3" xfId="0" applyFont="1" applyFill="1" applyBorder="1" applyAlignment="1">
      <alignment horizontal="center" vertical="center"/>
    </xf>
    <xf numFmtId="0" fontId="27" fillId="16" borderId="9" xfId="0" applyFont="1" applyFill="1" applyBorder="1" applyAlignment="1">
      <alignment horizontal="center" vertical="center"/>
    </xf>
    <xf numFmtId="0" fontId="27" fillId="16" borderId="2" xfId="0" applyFont="1" applyFill="1" applyBorder="1" applyAlignment="1">
      <alignment horizontal="center" vertical="center"/>
    </xf>
    <xf numFmtId="0" fontId="27" fillId="16" borderId="3" xfId="0" applyFont="1" applyFill="1" applyBorder="1" applyAlignment="1">
      <alignment horizontal="center" vertical="center"/>
    </xf>
    <xf numFmtId="0" fontId="25" fillId="7" borderId="9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vertical="center"/>
    </xf>
    <xf numFmtId="0" fontId="25" fillId="7" borderId="3" xfId="0" applyFont="1" applyFill="1" applyBorder="1" applyAlignment="1">
      <alignment vertical="center"/>
    </xf>
    <xf numFmtId="0" fontId="31" fillId="24" borderId="5" xfId="0" applyFont="1" applyFill="1" applyBorder="1" applyAlignment="1">
      <alignment horizontal="center" vertical="center"/>
    </xf>
    <xf numFmtId="0" fontId="31" fillId="24" borderId="6" xfId="0" applyFont="1" applyFill="1" applyBorder="1" applyAlignment="1">
      <alignment horizontal="center" vertical="center"/>
    </xf>
    <xf numFmtId="0" fontId="31" fillId="24" borderId="7" xfId="0" applyFont="1" applyFill="1" applyBorder="1" applyAlignment="1">
      <alignment horizontal="center" vertical="center"/>
    </xf>
    <xf numFmtId="0" fontId="27" fillId="16" borderId="5" xfId="0" applyFont="1" applyFill="1" applyBorder="1" applyAlignment="1">
      <alignment horizontal="center" vertical="center"/>
    </xf>
    <xf numFmtId="0" fontId="27" fillId="16" borderId="6" xfId="0" applyFont="1" applyFill="1" applyBorder="1" applyAlignment="1">
      <alignment horizontal="center" vertical="center"/>
    </xf>
    <xf numFmtId="0" fontId="27" fillId="16" borderId="7" xfId="0" applyFont="1" applyFill="1" applyBorder="1" applyAlignment="1">
      <alignment horizontal="center" vertical="center"/>
    </xf>
    <xf numFmtId="0" fontId="25" fillId="7" borderId="5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25" fillId="7" borderId="7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35" fillId="5" borderId="9" xfId="0" applyFont="1" applyFill="1" applyBorder="1" applyAlignment="1">
      <alignment horizontal="center" vertical="center"/>
    </xf>
    <xf numFmtId="0" fontId="35" fillId="5" borderId="2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29" fillId="6" borderId="9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4" xfId="0" applyFont="1" applyBorder="1" applyAlignment="1">
      <alignment horizontal="center"/>
    </xf>
    <xf numFmtId="0" fontId="16" fillId="0" borderId="8" xfId="0" quotePrefix="1" applyFont="1" applyBorder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35" fillId="5" borderId="5" xfId="0" applyFont="1" applyFill="1" applyBorder="1" applyAlignment="1">
      <alignment horizontal="center" vertical="center"/>
    </xf>
    <xf numFmtId="0" fontId="35" fillId="5" borderId="6" xfId="0" applyFont="1" applyFill="1" applyBorder="1" applyAlignment="1">
      <alignment horizontal="center" vertical="center"/>
    </xf>
    <xf numFmtId="0" fontId="35" fillId="5" borderId="7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29" fillId="6" borderId="7" xfId="0" applyFont="1" applyFill="1" applyBorder="1" applyAlignment="1">
      <alignment horizontal="center" vertical="center"/>
    </xf>
    <xf numFmtId="0" fontId="31" fillId="23" borderId="9" xfId="0" applyFont="1" applyFill="1" applyBorder="1" applyAlignment="1">
      <alignment horizontal="center" vertical="center"/>
    </xf>
    <xf numFmtId="0" fontId="31" fillId="23" borderId="2" xfId="0" applyFont="1" applyFill="1" applyBorder="1" applyAlignment="1">
      <alignment horizontal="center" vertical="center"/>
    </xf>
    <xf numFmtId="0" fontId="31" fillId="23" borderId="3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31" fillId="23" borderId="5" xfId="0" applyFont="1" applyFill="1" applyBorder="1" applyAlignment="1">
      <alignment horizontal="center" vertical="center"/>
    </xf>
    <xf numFmtId="0" fontId="31" fillId="23" borderId="6" xfId="0" applyFont="1" applyFill="1" applyBorder="1" applyAlignment="1">
      <alignment horizontal="center" vertical="center"/>
    </xf>
    <xf numFmtId="0" fontId="31" fillId="23" borderId="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16" fontId="16" fillId="0" borderId="8" xfId="0" quotePrefix="1" applyNumberFormat="1" applyFont="1" applyBorder="1" applyAlignment="1">
      <alignment horizontal="center" vertical="center"/>
    </xf>
    <xf numFmtId="0" fontId="24" fillId="0" borderId="8" xfId="0" quotePrefix="1" applyFont="1" applyBorder="1" applyAlignment="1">
      <alignment horizontal="center"/>
    </xf>
    <xf numFmtId="0" fontId="24" fillId="0" borderId="0" xfId="0" applyFont="1"/>
    <xf numFmtId="0" fontId="36" fillId="0" borderId="11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quotePrefix="1" applyBorder="1" applyAlignment="1">
      <alignment horizontal="center"/>
    </xf>
    <xf numFmtId="16" fontId="0" fillId="0" borderId="18" xfId="0" quotePrefix="1" applyNumberFormat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36" fillId="0" borderId="1" xfId="0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36" fillId="0" borderId="0" xfId="0" applyFont="1" applyAlignment="1">
      <alignment horizontal="center"/>
    </xf>
    <xf numFmtId="1" fontId="36" fillId="0" borderId="0" xfId="0" applyNumberFormat="1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0B50E"/>
      <color rgb="FF00863D"/>
      <color rgb="FF009242"/>
      <color rgb="FFB1AB31"/>
      <color rgb="FF8E0000"/>
      <color rgb="FFE6D242"/>
      <color rgb="FF0065B0"/>
      <color rgb="FFFFCC00"/>
      <color rgb="FFFFFF5B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gi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9525</xdr:colOff>
      <xdr:row>1</xdr:row>
      <xdr:rowOff>47625</xdr:rowOff>
    </xdr:from>
    <xdr:to>
      <xdr:col>32</xdr:col>
      <xdr:colOff>38100</xdr:colOff>
      <xdr:row>3</xdr:row>
      <xdr:rowOff>76200</xdr:rowOff>
    </xdr:to>
    <xdr:pic>
      <xdr:nvPicPr>
        <xdr:cNvPr id="1633" name="Picture 1" descr="NYJ67-77">
          <a:extLst>
            <a:ext uri="{FF2B5EF4-FFF2-40B4-BE49-F238E27FC236}">
              <a16:creationId xmlns:a16="http://schemas.microsoft.com/office/drawing/2014/main" id="{A803D968-B1CB-4C48-BBEE-9A4701EA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71450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38101</xdr:colOff>
      <xdr:row>76</xdr:row>
      <xdr:rowOff>19223</xdr:rowOff>
    </xdr:from>
    <xdr:to>
      <xdr:col>14</xdr:col>
      <xdr:colOff>1</xdr:colOff>
      <xdr:row>78</xdr:row>
      <xdr:rowOff>104775</xdr:rowOff>
    </xdr:to>
    <xdr:pic>
      <xdr:nvPicPr>
        <xdr:cNvPr id="1634" name="Picture 2" descr="Oakland Raiders (1964 - 1981)">
          <a:extLst>
            <a:ext uri="{FF2B5EF4-FFF2-40B4-BE49-F238E27FC236}">
              <a16:creationId xmlns:a16="http://schemas.microsoft.com/office/drawing/2014/main" id="{237B2C9A-10F6-47EA-96DF-9A6B4CED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9429923"/>
          <a:ext cx="495300" cy="333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76</xdr:row>
      <xdr:rowOff>25173</xdr:rowOff>
    </xdr:from>
    <xdr:to>
      <xdr:col>5</xdr:col>
      <xdr:colOff>19050</xdr:colOff>
      <xdr:row>78</xdr:row>
      <xdr:rowOff>104775</xdr:rowOff>
    </xdr:to>
    <xdr:pic>
      <xdr:nvPicPr>
        <xdr:cNvPr id="1635" name="Picture 3" descr="Kansas City Chiefs (1972 - Pres)">
          <a:extLst>
            <a:ext uri="{FF2B5EF4-FFF2-40B4-BE49-F238E27FC236}">
              <a16:creationId xmlns:a16="http://schemas.microsoft.com/office/drawing/2014/main" id="{6B02F78D-8733-4102-A972-17BC0A3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435873"/>
          <a:ext cx="495300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101</xdr:row>
      <xdr:rowOff>19232</xdr:rowOff>
    </xdr:from>
    <xdr:to>
      <xdr:col>14</xdr:col>
      <xdr:colOff>9524</xdr:colOff>
      <xdr:row>104</xdr:row>
      <xdr:rowOff>6776</xdr:rowOff>
    </xdr:to>
    <xdr:pic>
      <xdr:nvPicPr>
        <xdr:cNvPr id="1636" name="Picture 4" descr="Dallas Cowboys (1964 - Pres)">
          <a:extLst>
            <a:ext uri="{FF2B5EF4-FFF2-40B4-BE49-F238E27FC236}">
              <a16:creationId xmlns:a16="http://schemas.microsoft.com/office/drawing/2014/main" id="{3C80D605-DFE1-426B-B9A1-425CC676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525557"/>
          <a:ext cx="533399" cy="359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126</xdr:row>
      <xdr:rowOff>19050</xdr:rowOff>
    </xdr:from>
    <xdr:to>
      <xdr:col>4</xdr:col>
      <xdr:colOff>257175</xdr:colOff>
      <xdr:row>128</xdr:row>
      <xdr:rowOff>104775</xdr:rowOff>
    </xdr:to>
    <xdr:pic>
      <xdr:nvPicPr>
        <xdr:cNvPr id="1637" name="Picture 5" descr="Green Bay Packers (1961 - 1979)">
          <a:extLst>
            <a:ext uri="{FF2B5EF4-FFF2-40B4-BE49-F238E27FC236}">
              <a16:creationId xmlns:a16="http://schemas.microsoft.com/office/drawing/2014/main" id="{9A2530B2-0EE1-4054-B51C-AF65974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562100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19050</xdr:colOff>
      <xdr:row>176</xdr:row>
      <xdr:rowOff>9525</xdr:rowOff>
    </xdr:from>
    <xdr:to>
      <xdr:col>22</xdr:col>
      <xdr:colOff>257175</xdr:colOff>
      <xdr:row>178</xdr:row>
      <xdr:rowOff>104775</xdr:rowOff>
    </xdr:to>
    <xdr:pic>
      <xdr:nvPicPr>
        <xdr:cNvPr id="1638" name="Picture 6" descr="Arizona Cardinals (2005 - Pres)">
          <a:extLst>
            <a:ext uri="{FF2B5EF4-FFF2-40B4-BE49-F238E27FC236}">
              <a16:creationId xmlns:a16="http://schemas.microsoft.com/office/drawing/2014/main" id="{FE38E7BE-C248-4267-8F6A-8164EC2E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21802725"/>
          <a:ext cx="504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180976</xdr:colOff>
      <xdr:row>26</xdr:row>
      <xdr:rowOff>9524</xdr:rowOff>
    </xdr:from>
    <xdr:to>
      <xdr:col>14</xdr:col>
      <xdr:colOff>9526</xdr:colOff>
      <xdr:row>28</xdr:row>
      <xdr:rowOff>101145</xdr:rowOff>
    </xdr:to>
    <xdr:pic>
      <xdr:nvPicPr>
        <xdr:cNvPr id="1639" name="Picture 7" descr="318">
          <a:extLst>
            <a:ext uri="{FF2B5EF4-FFF2-40B4-BE49-F238E27FC236}">
              <a16:creationId xmlns:a16="http://schemas.microsoft.com/office/drawing/2014/main" id="{392E62FA-BC94-44C7-A861-231976EAAB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549"/>
        <a:stretch/>
      </xdr:blipFill>
      <xdr:spPr bwMode="auto">
        <a:xfrm>
          <a:off x="2962276" y="3228974"/>
          <a:ext cx="628650" cy="339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</xdr:row>
      <xdr:rowOff>19050</xdr:rowOff>
    </xdr:from>
    <xdr:to>
      <xdr:col>4</xdr:col>
      <xdr:colOff>238125</xdr:colOff>
      <xdr:row>4</xdr:row>
      <xdr:rowOff>9525</xdr:rowOff>
    </xdr:to>
    <xdr:pic>
      <xdr:nvPicPr>
        <xdr:cNvPr id="1640" name="Picture 8" descr="n0fd1z6xmhigb0eej3323ebwq">
          <a:extLst>
            <a:ext uri="{FF2B5EF4-FFF2-40B4-BE49-F238E27FC236}">
              <a16:creationId xmlns:a16="http://schemas.microsoft.com/office/drawing/2014/main" id="{53D13106-8895-449E-8D81-A069E0E0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28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28575</xdr:colOff>
      <xdr:row>151</xdr:row>
      <xdr:rowOff>19050</xdr:rowOff>
    </xdr:from>
    <xdr:to>
      <xdr:col>22</xdr:col>
      <xdr:colOff>257175</xdr:colOff>
      <xdr:row>153</xdr:row>
      <xdr:rowOff>104775</xdr:rowOff>
    </xdr:to>
    <xdr:pic>
      <xdr:nvPicPr>
        <xdr:cNvPr id="1641" name="Picture 9" descr="f1wggq2k8ql88fe33jzhw641u">
          <a:extLst>
            <a:ext uri="{FF2B5EF4-FFF2-40B4-BE49-F238E27FC236}">
              <a16:creationId xmlns:a16="http://schemas.microsoft.com/office/drawing/2014/main" id="{C47EBDBF-E9FE-4F6F-934B-C307629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7166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26</xdr:row>
      <xdr:rowOff>19050</xdr:rowOff>
    </xdr:from>
    <xdr:to>
      <xdr:col>32</xdr:col>
      <xdr:colOff>9525</xdr:colOff>
      <xdr:row>28</xdr:row>
      <xdr:rowOff>104775</xdr:rowOff>
    </xdr:to>
    <xdr:pic>
      <xdr:nvPicPr>
        <xdr:cNvPr id="1642" name="Picture 10" descr="403">
          <a:extLst>
            <a:ext uri="{FF2B5EF4-FFF2-40B4-BE49-F238E27FC236}">
              <a16:creationId xmlns:a16="http://schemas.microsoft.com/office/drawing/2014/main" id="{DC455A9E-A4BC-4825-B6A8-F02A9D6C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2385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51</xdr:row>
      <xdr:rowOff>19050</xdr:rowOff>
    </xdr:from>
    <xdr:to>
      <xdr:col>23</xdr:col>
      <xdr:colOff>28575</xdr:colOff>
      <xdr:row>53</xdr:row>
      <xdr:rowOff>114300</xdr:rowOff>
    </xdr:to>
    <xdr:pic>
      <xdr:nvPicPr>
        <xdr:cNvPr id="1643" name="Picture 11" descr="570">
          <a:extLst>
            <a:ext uri="{FF2B5EF4-FFF2-40B4-BE49-F238E27FC236}">
              <a16:creationId xmlns:a16="http://schemas.microsoft.com/office/drawing/2014/main" id="{BAB160ED-AEBE-4D1A-9F12-CB676815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633412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85997</xdr:colOff>
      <xdr:row>76</xdr:row>
      <xdr:rowOff>19050</xdr:rowOff>
    </xdr:from>
    <xdr:to>
      <xdr:col>23</xdr:col>
      <xdr:colOff>28575</xdr:colOff>
      <xdr:row>78</xdr:row>
      <xdr:rowOff>85725</xdr:rowOff>
    </xdr:to>
    <xdr:pic>
      <xdr:nvPicPr>
        <xdr:cNvPr id="1644" name="Picture 12" descr="8e1jhgblydtow4m3okwzxh67k">
          <a:extLst>
            <a:ext uri="{FF2B5EF4-FFF2-40B4-BE49-F238E27FC236}">
              <a16:creationId xmlns:a16="http://schemas.microsoft.com/office/drawing/2014/main" id="{B736FC4B-3934-4CD4-ADD8-7CB16880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797" y="9429750"/>
          <a:ext cx="475978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28575</xdr:colOff>
      <xdr:row>76</xdr:row>
      <xdr:rowOff>9525</xdr:rowOff>
    </xdr:from>
    <xdr:to>
      <xdr:col>31</xdr:col>
      <xdr:colOff>257175</xdr:colOff>
      <xdr:row>78</xdr:row>
      <xdr:rowOff>104775</xdr:rowOff>
    </xdr:to>
    <xdr:pic>
      <xdr:nvPicPr>
        <xdr:cNvPr id="1645" name="Picture 13" descr="9ebzja2zfeigaziee8y605aqp">
          <a:extLst>
            <a:ext uri="{FF2B5EF4-FFF2-40B4-BE49-F238E27FC236}">
              <a16:creationId xmlns:a16="http://schemas.microsoft.com/office/drawing/2014/main" id="{D3F4F857-E8BF-4D91-B40F-6D2D614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420225"/>
          <a:ext cx="495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66675</xdr:colOff>
      <xdr:row>101</xdr:row>
      <xdr:rowOff>28575</xdr:rowOff>
    </xdr:from>
    <xdr:to>
      <xdr:col>23</xdr:col>
      <xdr:colOff>19050</xdr:colOff>
      <xdr:row>103</xdr:row>
      <xdr:rowOff>104775</xdr:rowOff>
    </xdr:to>
    <xdr:pic>
      <xdr:nvPicPr>
        <xdr:cNvPr id="1646" name="Picture 14" descr="919">
          <a:extLst>
            <a:ext uri="{FF2B5EF4-FFF2-40B4-BE49-F238E27FC236}">
              <a16:creationId xmlns:a16="http://schemas.microsoft.com/office/drawing/2014/main" id="{CEFCF00E-BC84-4033-9664-684882FF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25349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85724</xdr:colOff>
      <xdr:row>101</xdr:row>
      <xdr:rowOff>22225</xdr:rowOff>
    </xdr:from>
    <xdr:to>
      <xdr:col>32</xdr:col>
      <xdr:colOff>19049</xdr:colOff>
      <xdr:row>103</xdr:row>
      <xdr:rowOff>85725</xdr:rowOff>
    </xdr:to>
    <xdr:pic>
      <xdr:nvPicPr>
        <xdr:cNvPr id="1648" name="Picture 16" descr="960">
          <a:extLst>
            <a:ext uri="{FF2B5EF4-FFF2-40B4-BE49-F238E27FC236}">
              <a16:creationId xmlns:a16="http://schemas.microsoft.com/office/drawing/2014/main" id="{8CF0A532-A4B3-4F62-B3A1-4EB17DE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" y="12528550"/>
          <a:ext cx="466725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69898</xdr:colOff>
      <xdr:row>126</xdr:row>
      <xdr:rowOff>19049</xdr:rowOff>
    </xdr:from>
    <xdr:to>
      <xdr:col>22</xdr:col>
      <xdr:colOff>142876</xdr:colOff>
      <xdr:row>129</xdr:row>
      <xdr:rowOff>9525</xdr:rowOff>
    </xdr:to>
    <xdr:pic>
      <xdr:nvPicPr>
        <xdr:cNvPr id="1649" name="Picture 17" descr="17227042013">
          <a:extLst>
            <a:ext uri="{FF2B5EF4-FFF2-40B4-BE49-F238E27FC236}">
              <a16:creationId xmlns:a16="http://schemas.microsoft.com/office/drawing/2014/main" id="{A936008C-943C-4A90-8C24-D81EDC3AA0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39" r="17101"/>
        <a:stretch/>
      </xdr:blipFill>
      <xdr:spPr bwMode="auto">
        <a:xfrm>
          <a:off x="5365798" y="15620999"/>
          <a:ext cx="339678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126</xdr:row>
      <xdr:rowOff>19050</xdr:rowOff>
    </xdr:from>
    <xdr:to>
      <xdr:col>32</xdr:col>
      <xdr:colOff>9525</xdr:colOff>
      <xdr:row>128</xdr:row>
      <xdr:rowOff>104775</xdr:rowOff>
    </xdr:to>
    <xdr:pic>
      <xdr:nvPicPr>
        <xdr:cNvPr id="1650" name="Picture 18" descr="cwuyv0w15ruuk34j9qnfuoif9">
          <a:extLst>
            <a:ext uri="{FF2B5EF4-FFF2-40B4-BE49-F238E27FC236}">
              <a16:creationId xmlns:a16="http://schemas.microsoft.com/office/drawing/2014/main" id="{AD61CC9C-C785-40E9-B5FE-0C6179C5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126</xdr:row>
      <xdr:rowOff>28575</xdr:rowOff>
    </xdr:from>
    <xdr:to>
      <xdr:col>13</xdr:col>
      <xdr:colOff>247650</xdr:colOff>
      <xdr:row>128</xdr:row>
      <xdr:rowOff>114300</xdr:rowOff>
    </xdr:to>
    <xdr:pic>
      <xdr:nvPicPr>
        <xdr:cNvPr id="1651" name="Picture 19" descr="364">
          <a:extLst>
            <a:ext uri="{FF2B5EF4-FFF2-40B4-BE49-F238E27FC236}">
              <a16:creationId xmlns:a16="http://schemas.microsoft.com/office/drawing/2014/main" id="{612F387B-26CE-45E4-A1AA-E77D397B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6305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19050</xdr:colOff>
      <xdr:row>176</xdr:row>
      <xdr:rowOff>9525</xdr:rowOff>
    </xdr:from>
    <xdr:to>
      <xdr:col>32</xdr:col>
      <xdr:colOff>9525</xdr:colOff>
      <xdr:row>178</xdr:row>
      <xdr:rowOff>104775</xdr:rowOff>
    </xdr:to>
    <xdr:pic>
      <xdr:nvPicPr>
        <xdr:cNvPr id="1652" name="Picture 20" descr="17994552009">
          <a:extLst>
            <a:ext uri="{FF2B5EF4-FFF2-40B4-BE49-F238E27FC236}">
              <a16:creationId xmlns:a16="http://schemas.microsoft.com/office/drawing/2014/main" id="{0F598113-B51A-4764-B573-64077861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180272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151</xdr:row>
      <xdr:rowOff>28575</xdr:rowOff>
    </xdr:from>
    <xdr:to>
      <xdr:col>4</xdr:col>
      <xdr:colOff>257175</xdr:colOff>
      <xdr:row>153</xdr:row>
      <xdr:rowOff>114300</xdr:rowOff>
    </xdr:to>
    <xdr:pic>
      <xdr:nvPicPr>
        <xdr:cNvPr id="1654" name="Picture 22" descr="907">
          <a:extLst>
            <a:ext uri="{FF2B5EF4-FFF2-40B4-BE49-F238E27FC236}">
              <a16:creationId xmlns:a16="http://schemas.microsoft.com/office/drawing/2014/main" id="{4C4A31F0-068B-4793-885C-FEF694E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872615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</xdr:row>
      <xdr:rowOff>9525</xdr:rowOff>
    </xdr:from>
    <xdr:to>
      <xdr:col>22</xdr:col>
      <xdr:colOff>252541</xdr:colOff>
      <xdr:row>3</xdr:row>
      <xdr:rowOff>104775</xdr:rowOff>
    </xdr:to>
    <xdr:pic>
      <xdr:nvPicPr>
        <xdr:cNvPr id="1655" name="Picture 23" descr="y71myf8mlwlk8lbgagh3fd5e0">
          <a:extLst>
            <a:ext uri="{FF2B5EF4-FFF2-40B4-BE49-F238E27FC236}">
              <a16:creationId xmlns:a16="http://schemas.microsoft.com/office/drawing/2014/main" id="{73C8D9BE-7C2A-43DF-8D45-9BF75A72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3350"/>
          <a:ext cx="509716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</xdr:row>
      <xdr:rowOff>28575</xdr:rowOff>
    </xdr:from>
    <xdr:to>
      <xdr:col>13</xdr:col>
      <xdr:colOff>247650</xdr:colOff>
      <xdr:row>3</xdr:row>
      <xdr:rowOff>114300</xdr:rowOff>
    </xdr:to>
    <xdr:pic>
      <xdr:nvPicPr>
        <xdr:cNvPr id="1656" name="Picture 24" descr="15041052013">
          <a:extLst>
            <a:ext uri="{FF2B5EF4-FFF2-40B4-BE49-F238E27FC236}">
              <a16:creationId xmlns:a16="http://schemas.microsoft.com/office/drawing/2014/main" id="{133BD95D-BAED-4D51-A318-F54F78BB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240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19050</xdr:rowOff>
    </xdr:from>
    <xdr:to>
      <xdr:col>13</xdr:col>
      <xdr:colOff>219075</xdr:colOff>
      <xdr:row>53</xdr:row>
      <xdr:rowOff>95250</xdr:rowOff>
    </xdr:to>
    <xdr:pic>
      <xdr:nvPicPr>
        <xdr:cNvPr id="1657" name="Picture 25" descr="593">
          <a:extLst>
            <a:ext uri="{FF2B5EF4-FFF2-40B4-BE49-F238E27FC236}">
              <a16:creationId xmlns:a16="http://schemas.microsoft.com/office/drawing/2014/main" id="{1B5343F9-1B3B-4CAA-8014-C4F028C7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62103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51</xdr:row>
      <xdr:rowOff>9525</xdr:rowOff>
    </xdr:from>
    <xdr:to>
      <xdr:col>32</xdr:col>
      <xdr:colOff>9525</xdr:colOff>
      <xdr:row>53</xdr:row>
      <xdr:rowOff>104775</xdr:rowOff>
    </xdr:to>
    <xdr:pic>
      <xdr:nvPicPr>
        <xdr:cNvPr id="1658" name="Picture 26" descr="15988562013">
          <a:extLst>
            <a:ext uri="{FF2B5EF4-FFF2-40B4-BE49-F238E27FC236}">
              <a16:creationId xmlns:a16="http://schemas.microsoft.com/office/drawing/2014/main" id="{9FE97A09-81A7-4661-AB87-0912735F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24600"/>
          <a:ext cx="533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176</xdr:row>
      <xdr:rowOff>6293</xdr:rowOff>
    </xdr:from>
    <xdr:to>
      <xdr:col>5</xdr:col>
      <xdr:colOff>0</xdr:colOff>
      <xdr:row>178</xdr:row>
      <xdr:rowOff>104775</xdr:rowOff>
    </xdr:to>
    <xdr:pic>
      <xdr:nvPicPr>
        <xdr:cNvPr id="1659" name="Picture 27" descr="pfiobtreaq7j0pzvadktsc6jv">
          <a:extLst>
            <a:ext uri="{FF2B5EF4-FFF2-40B4-BE49-F238E27FC236}">
              <a16:creationId xmlns:a16="http://schemas.microsoft.com/office/drawing/2014/main" id="{575A0FF8-191F-49C6-B4E6-B183E5F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1799493"/>
          <a:ext cx="523875" cy="346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151</xdr:row>
      <xdr:rowOff>9525</xdr:rowOff>
    </xdr:from>
    <xdr:to>
      <xdr:col>14</xdr:col>
      <xdr:colOff>38100</xdr:colOff>
      <xdr:row>153</xdr:row>
      <xdr:rowOff>114300</xdr:rowOff>
    </xdr:to>
    <xdr:pic>
      <xdr:nvPicPr>
        <xdr:cNvPr id="1660" name="Picture 28" descr="17636702014">
          <a:extLst>
            <a:ext uri="{FF2B5EF4-FFF2-40B4-BE49-F238E27FC236}">
              <a16:creationId xmlns:a16="http://schemas.microsoft.com/office/drawing/2014/main" id="{EEAF7AD2-18EF-4D4C-BD62-A80B5C1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8707100"/>
          <a:ext cx="514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38100</xdr:rowOff>
    </xdr:from>
    <xdr:to>
      <xdr:col>4</xdr:col>
      <xdr:colOff>228600</xdr:colOff>
      <xdr:row>54</xdr:row>
      <xdr:rowOff>0</xdr:rowOff>
    </xdr:to>
    <xdr:pic>
      <xdr:nvPicPr>
        <xdr:cNvPr id="1661" name="Picture 29" descr="1053">
          <a:extLst>
            <a:ext uri="{FF2B5EF4-FFF2-40B4-BE49-F238E27FC236}">
              <a16:creationId xmlns:a16="http://schemas.microsoft.com/office/drawing/2014/main" id="{0F799342-43E5-4004-B67C-31826E95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35317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26</xdr:row>
      <xdr:rowOff>19050</xdr:rowOff>
    </xdr:from>
    <xdr:to>
      <xdr:col>23</xdr:col>
      <xdr:colOff>19050</xdr:colOff>
      <xdr:row>28</xdr:row>
      <xdr:rowOff>114300</xdr:rowOff>
    </xdr:to>
    <xdr:pic>
      <xdr:nvPicPr>
        <xdr:cNvPr id="1662" name="Picture 30" descr="15578552015">
          <a:extLst>
            <a:ext uri="{FF2B5EF4-FFF2-40B4-BE49-F238E27FC236}">
              <a16:creationId xmlns:a16="http://schemas.microsoft.com/office/drawing/2014/main" id="{F7560EAC-C322-40EB-BBBB-042AE47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3238500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26</xdr:row>
      <xdr:rowOff>9525</xdr:rowOff>
    </xdr:from>
    <xdr:to>
      <xdr:col>5</xdr:col>
      <xdr:colOff>9525</xdr:colOff>
      <xdr:row>28</xdr:row>
      <xdr:rowOff>104775</xdr:rowOff>
    </xdr:to>
    <xdr:pic>
      <xdr:nvPicPr>
        <xdr:cNvPr id="1663" name="Picture 31" descr="Pittsburgh Steelers (1969 - 2001)">
          <a:extLst>
            <a:ext uri="{FF2B5EF4-FFF2-40B4-BE49-F238E27FC236}">
              <a16:creationId xmlns:a16="http://schemas.microsoft.com/office/drawing/2014/main" id="{C726CAAC-A4BC-4488-B30D-ED8AC67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151</xdr:row>
      <xdr:rowOff>28575</xdr:rowOff>
    </xdr:from>
    <xdr:to>
      <xdr:col>31</xdr:col>
      <xdr:colOff>257175</xdr:colOff>
      <xdr:row>153</xdr:row>
      <xdr:rowOff>114300</xdr:rowOff>
    </xdr:to>
    <xdr:pic>
      <xdr:nvPicPr>
        <xdr:cNvPr id="1664" name="Picture 32" descr="299">
          <a:extLst>
            <a:ext uri="{FF2B5EF4-FFF2-40B4-BE49-F238E27FC236}">
              <a16:creationId xmlns:a16="http://schemas.microsoft.com/office/drawing/2014/main" id="{F10F3FD5-CE5A-4A85-9EC0-9E675A2C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872615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155</xdr:row>
      <xdr:rowOff>0</xdr:rowOff>
    </xdr:from>
    <xdr:to>
      <xdr:col>15</xdr:col>
      <xdr:colOff>38100</xdr:colOff>
      <xdr:row>157</xdr:row>
      <xdr:rowOff>57150</xdr:rowOff>
    </xdr:to>
    <xdr:sp macro="" textlink="">
      <xdr:nvSpPr>
        <xdr:cNvPr id="1665" name="AutoShape 35" descr="y71myf8mlwlk8lbgagh3fd5e0">
          <a:extLst>
            <a:ext uri="{FF2B5EF4-FFF2-40B4-BE49-F238E27FC236}">
              <a16:creationId xmlns:a16="http://schemas.microsoft.com/office/drawing/2014/main" id="{3E547450-7CA6-4E0E-BE1A-5DD8500D8CE1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155</xdr:row>
      <xdr:rowOff>0</xdr:rowOff>
    </xdr:from>
    <xdr:to>
      <xdr:col>15</xdr:col>
      <xdr:colOff>38100</xdr:colOff>
      <xdr:row>157</xdr:row>
      <xdr:rowOff>57150</xdr:rowOff>
    </xdr:to>
    <xdr:sp macro="" textlink="">
      <xdr:nvSpPr>
        <xdr:cNvPr id="1666" name="AutoShape 36" descr="y71myf8mlwlk8lbgagh3fd5e0">
          <a:extLst>
            <a:ext uri="{FF2B5EF4-FFF2-40B4-BE49-F238E27FC236}">
              <a16:creationId xmlns:a16="http://schemas.microsoft.com/office/drawing/2014/main" id="{C3D24278-DDD3-4D77-AE8E-16A6DA71C00D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69" name="AutoShape 35" descr="y71myf8mlwlk8lbgagh3fd5e0">
          <a:extLst>
            <a:ext uri="{FF2B5EF4-FFF2-40B4-BE49-F238E27FC236}">
              <a16:creationId xmlns:a16="http://schemas.microsoft.com/office/drawing/2014/main" id="{165DEAA5-7FE0-41C8-AE3F-9232EC27060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70" name="AutoShape 36" descr="y71myf8mlwlk8lbgagh3fd5e0">
          <a:extLst>
            <a:ext uri="{FF2B5EF4-FFF2-40B4-BE49-F238E27FC236}">
              <a16:creationId xmlns:a16="http://schemas.microsoft.com/office/drawing/2014/main" id="{99B4CB82-2F19-44CA-B2E4-6E28B9A14BD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38101</xdr:colOff>
      <xdr:row>176</xdr:row>
      <xdr:rowOff>29110</xdr:rowOff>
    </xdr:from>
    <xdr:to>
      <xdr:col>13</xdr:col>
      <xdr:colOff>219075</xdr:colOff>
      <xdr:row>178</xdr:row>
      <xdr:rowOff>114530</xdr:rowOff>
    </xdr:to>
    <xdr:pic>
      <xdr:nvPicPr>
        <xdr:cNvPr id="40" name="Picture 39" descr="2020 Los Angeles Rams Logo">
          <a:extLst>
            <a:ext uri="{FF2B5EF4-FFF2-40B4-BE49-F238E27FC236}">
              <a16:creationId xmlns:a16="http://schemas.microsoft.com/office/drawing/2014/main" id="{C5F85FDD-BF20-4D63-90CA-B3569DA85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00" b="11200"/>
        <a:stretch/>
      </xdr:blipFill>
      <xdr:spPr bwMode="auto">
        <a:xfrm>
          <a:off x="5334001" y="21822310"/>
          <a:ext cx="447674" cy="33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101</xdr:row>
      <xdr:rowOff>38100</xdr:rowOff>
    </xdr:from>
    <xdr:to>
      <xdr:col>4</xdr:col>
      <xdr:colOff>257175</xdr:colOff>
      <xdr:row>104</xdr:row>
      <xdr:rowOff>9525</xdr:rowOff>
    </xdr:to>
    <xdr:pic>
      <xdr:nvPicPr>
        <xdr:cNvPr id="42" name="Picture 41" descr="Washington Football Team (2020 - Pres)">
          <a:extLst>
            <a:ext uri="{FF2B5EF4-FFF2-40B4-BE49-F238E27FC236}">
              <a16:creationId xmlns:a16="http://schemas.microsoft.com/office/drawing/2014/main" id="{D784833B-57D0-40AB-9E99-0D4CD250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2544425"/>
          <a:ext cx="5143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9"/>
  <sheetViews>
    <sheetView topLeftCell="A67" zoomScaleNormal="100" workbookViewId="0">
      <selection activeCell="C79" sqref="C79"/>
    </sheetView>
  </sheetViews>
  <sheetFormatPr defaultRowHeight="12.75" x14ac:dyDescent="0.2"/>
  <cols>
    <col min="1" max="1" width="18.28515625" customWidth="1"/>
    <col min="2" max="5" width="6.85546875" customWidth="1"/>
    <col min="6" max="6" width="9.140625" style="32" customWidth="1"/>
    <col min="7" max="7" width="6.85546875" style="32" customWidth="1"/>
    <col min="8" max="12" width="6.85546875" customWidth="1"/>
    <col min="13" max="13" width="11" customWidth="1"/>
  </cols>
  <sheetData>
    <row r="1" spans="1:28" x14ac:dyDescent="0.2">
      <c r="A1" s="14" t="s">
        <v>108</v>
      </c>
      <c r="B1" s="14"/>
      <c r="C1" s="14"/>
      <c r="D1" s="17"/>
      <c r="E1" s="17"/>
      <c r="P1" s="76" t="s">
        <v>150</v>
      </c>
    </row>
    <row r="2" spans="1:28" x14ac:dyDescent="0.2">
      <c r="P2" s="98" t="s">
        <v>167</v>
      </c>
      <c r="Q2" s="99"/>
      <c r="R2" s="99"/>
      <c r="S2" s="99"/>
      <c r="T2" s="99"/>
      <c r="U2" s="99"/>
      <c r="V2" s="100"/>
      <c r="W2" s="96" t="s">
        <v>148</v>
      </c>
      <c r="X2" s="96"/>
      <c r="Y2" s="96"/>
      <c r="Z2" s="96"/>
      <c r="AA2" s="96"/>
      <c r="AB2" s="97"/>
    </row>
    <row r="3" spans="1:28" x14ac:dyDescent="0.2">
      <c r="P3" s="89" t="s">
        <v>135</v>
      </c>
      <c r="Q3" s="78" t="s">
        <v>136</v>
      </c>
      <c r="R3" s="78" t="s">
        <v>137</v>
      </c>
      <c r="S3" s="78" t="s">
        <v>138</v>
      </c>
      <c r="T3" s="78" t="s">
        <v>139</v>
      </c>
      <c r="U3" s="78" t="s">
        <v>140</v>
      </c>
      <c r="V3" s="77" t="s">
        <v>141</v>
      </c>
      <c r="W3" s="79" t="s">
        <v>142</v>
      </c>
      <c r="X3" s="79" t="s">
        <v>143</v>
      </c>
      <c r="Y3" s="79" t="s">
        <v>144</v>
      </c>
      <c r="Z3" s="79" t="s">
        <v>145</v>
      </c>
      <c r="AA3" s="79" t="s">
        <v>146</v>
      </c>
      <c r="AB3" s="80" t="s">
        <v>147</v>
      </c>
    </row>
    <row r="4" spans="1:28" x14ac:dyDescent="0.2">
      <c r="A4" s="41" t="s">
        <v>99</v>
      </c>
      <c r="B4" s="41"/>
      <c r="C4" s="41"/>
      <c r="D4" s="41"/>
      <c r="E4" s="41"/>
      <c r="F4" s="42"/>
      <c r="G4" s="42"/>
      <c r="K4" s="47" t="s">
        <v>132</v>
      </c>
      <c r="L4" s="48"/>
      <c r="M4" s="48"/>
      <c r="P4" t="s">
        <v>91</v>
      </c>
      <c r="Q4">
        <v>4</v>
      </c>
      <c r="R4">
        <v>13</v>
      </c>
      <c r="S4">
        <v>0</v>
      </c>
      <c r="T4">
        <v>0.23499999999999999</v>
      </c>
      <c r="U4">
        <v>340</v>
      </c>
      <c r="V4">
        <v>449</v>
      </c>
      <c r="W4">
        <v>-109</v>
      </c>
      <c r="X4">
        <v>-6.4</v>
      </c>
      <c r="Y4">
        <v>0.2</v>
      </c>
      <c r="Z4">
        <v>-6.2</v>
      </c>
      <c r="AA4">
        <v>-1.9</v>
      </c>
      <c r="AB4">
        <v>-4.3</v>
      </c>
    </row>
    <row r="5" spans="1:28" x14ac:dyDescent="0.2">
      <c r="H5" s="86" t="s">
        <v>149</v>
      </c>
      <c r="I5" s="87"/>
      <c r="J5" s="88"/>
      <c r="K5" s="40" t="s">
        <v>102</v>
      </c>
      <c r="L5" s="48"/>
      <c r="M5" s="48"/>
      <c r="P5" t="s">
        <v>98</v>
      </c>
      <c r="Q5">
        <v>7</v>
      </c>
      <c r="R5">
        <v>10</v>
      </c>
      <c r="S5">
        <v>0</v>
      </c>
      <c r="T5">
        <v>0.41199999999999998</v>
      </c>
      <c r="U5">
        <v>365</v>
      </c>
      <c r="V5">
        <v>386</v>
      </c>
      <c r="W5">
        <v>-21</v>
      </c>
      <c r="X5">
        <v>-1.2</v>
      </c>
      <c r="Y5">
        <v>-0.9</v>
      </c>
      <c r="Z5">
        <v>-2.1</v>
      </c>
      <c r="AA5">
        <v>-0.1</v>
      </c>
      <c r="AB5">
        <v>-2</v>
      </c>
    </row>
    <row r="6" spans="1:28" x14ac:dyDescent="0.2">
      <c r="A6" s="1">
        <v>2022</v>
      </c>
      <c r="B6" s="1"/>
      <c r="C6" s="1"/>
      <c r="D6" s="1"/>
      <c r="E6" s="2"/>
      <c r="F6" s="94" t="s">
        <v>75</v>
      </c>
      <c r="G6" s="95"/>
      <c r="H6" s="83" t="s">
        <v>76</v>
      </c>
      <c r="I6" s="3"/>
      <c r="J6" s="84"/>
      <c r="K6" s="1"/>
      <c r="L6" s="1"/>
      <c r="M6" s="1"/>
      <c r="P6" t="s">
        <v>130</v>
      </c>
      <c r="Q6">
        <v>10</v>
      </c>
      <c r="R6">
        <v>7</v>
      </c>
      <c r="S6">
        <v>0</v>
      </c>
      <c r="T6">
        <v>0.58799999999999997</v>
      </c>
      <c r="U6">
        <v>350</v>
      </c>
      <c r="V6">
        <v>315</v>
      </c>
      <c r="W6">
        <v>35</v>
      </c>
      <c r="X6">
        <v>2.1</v>
      </c>
      <c r="Y6">
        <v>1.1000000000000001</v>
      </c>
      <c r="Z6">
        <v>3.1</v>
      </c>
      <c r="AA6">
        <v>-0.2</v>
      </c>
      <c r="AB6">
        <v>3.4</v>
      </c>
    </row>
    <row r="7" spans="1:28" x14ac:dyDescent="0.2">
      <c r="A7" s="43" t="s">
        <v>100</v>
      </c>
      <c r="B7" s="43" t="s">
        <v>77</v>
      </c>
      <c r="C7" s="43" t="s">
        <v>78</v>
      </c>
      <c r="D7" s="43" t="s">
        <v>79</v>
      </c>
      <c r="E7" s="44" t="s">
        <v>93</v>
      </c>
      <c r="F7" s="45" t="s">
        <v>80</v>
      </c>
      <c r="G7" s="81" t="s">
        <v>81</v>
      </c>
      <c r="H7" s="85" t="s">
        <v>82</v>
      </c>
      <c r="I7" s="15" t="s">
        <v>111</v>
      </c>
      <c r="J7" s="16" t="s">
        <v>191</v>
      </c>
      <c r="K7" s="82" t="s">
        <v>83</v>
      </c>
      <c r="L7" s="46" t="s">
        <v>84</v>
      </c>
      <c r="M7" s="49" t="s">
        <v>127</v>
      </c>
      <c r="N7" s="19"/>
      <c r="P7" t="s">
        <v>129</v>
      </c>
      <c r="Q7">
        <v>13</v>
      </c>
      <c r="R7">
        <v>3</v>
      </c>
      <c r="S7">
        <v>0</v>
      </c>
      <c r="T7">
        <v>0.81299999999999994</v>
      </c>
      <c r="U7">
        <v>455</v>
      </c>
      <c r="V7">
        <v>286</v>
      </c>
      <c r="W7">
        <v>169</v>
      </c>
      <c r="X7">
        <v>10.6</v>
      </c>
      <c r="Y7">
        <v>0.4</v>
      </c>
      <c r="Z7">
        <v>10.9</v>
      </c>
      <c r="AA7">
        <v>7.1</v>
      </c>
      <c r="AB7">
        <v>3.8</v>
      </c>
    </row>
    <row r="8" spans="1:28" x14ac:dyDescent="0.2">
      <c r="A8" s="11" t="s">
        <v>91</v>
      </c>
      <c r="B8" s="11">
        <v>4</v>
      </c>
      <c r="C8" s="11">
        <v>13</v>
      </c>
      <c r="D8" s="11">
        <v>0</v>
      </c>
      <c r="E8" s="11">
        <v>0.23499999999999999</v>
      </c>
      <c r="F8" s="11">
        <v>340</v>
      </c>
      <c r="G8" s="11">
        <v>449</v>
      </c>
      <c r="H8" s="29">
        <f>POWER(F8,2.37)/(POWER(F8,2.37)+POWER(G8,2.37))*17</f>
        <v>5.7962280609055146</v>
      </c>
      <c r="I8" s="12">
        <f t="shared" ref="I8:I39" si="0">B8-H8</f>
        <v>-1.7962280609055146</v>
      </c>
      <c r="J8" s="6">
        <f>I8*17</f>
        <v>-30.535877035393746</v>
      </c>
      <c r="K8" s="6">
        <f t="shared" ref="K8:K39" si="1">(F8+J8)</f>
        <v>309.46412296460625</v>
      </c>
      <c r="L8" s="6">
        <f t="shared" ref="L8:L39" si="2">(G8-J8)</f>
        <v>479.53587703539375</v>
      </c>
      <c r="M8" s="19" t="s">
        <v>103</v>
      </c>
      <c r="N8" s="19"/>
      <c r="P8" t="s">
        <v>97</v>
      </c>
      <c r="Q8">
        <v>7</v>
      </c>
      <c r="R8">
        <v>10</v>
      </c>
      <c r="S8">
        <v>0</v>
      </c>
      <c r="T8">
        <v>0.41199999999999998</v>
      </c>
      <c r="U8">
        <v>347</v>
      </c>
      <c r="V8">
        <v>374</v>
      </c>
      <c r="W8">
        <v>-27</v>
      </c>
      <c r="X8">
        <v>-1.6</v>
      </c>
      <c r="Y8">
        <v>-0.6</v>
      </c>
      <c r="Z8">
        <v>-2.2000000000000002</v>
      </c>
      <c r="AA8">
        <v>-1.3</v>
      </c>
      <c r="AB8">
        <v>-0.9</v>
      </c>
    </row>
    <row r="9" spans="1:28" x14ac:dyDescent="0.2">
      <c r="A9" s="11" t="s">
        <v>98</v>
      </c>
      <c r="B9" s="11">
        <v>7</v>
      </c>
      <c r="C9" s="11">
        <v>10</v>
      </c>
      <c r="D9" s="11">
        <v>0</v>
      </c>
      <c r="E9" s="11">
        <v>0.41199999999999998</v>
      </c>
      <c r="F9" s="11">
        <v>365</v>
      </c>
      <c r="G9" s="11">
        <v>386</v>
      </c>
      <c r="H9" s="29">
        <f t="shared" ref="H9:H39" si="3">POWER(F9,2.37)/(POWER(F9,2.37)+POWER(G9,2.37))*17</f>
        <v>7.937368058357241</v>
      </c>
      <c r="I9" s="12">
        <f t="shared" si="0"/>
        <v>-0.93736805835724102</v>
      </c>
      <c r="J9" s="6">
        <f t="shared" ref="J9:J39" si="4">I9*17</f>
        <v>-15.935256992073096</v>
      </c>
      <c r="K9" s="6">
        <f t="shared" si="1"/>
        <v>349.06474300792689</v>
      </c>
      <c r="L9" s="6">
        <f t="shared" si="2"/>
        <v>401.93525699207311</v>
      </c>
      <c r="M9" s="1"/>
      <c r="P9" t="s">
        <v>121</v>
      </c>
      <c r="Q9">
        <v>3</v>
      </c>
      <c r="R9">
        <v>14</v>
      </c>
      <c r="S9">
        <v>0</v>
      </c>
      <c r="T9">
        <v>0.17599999999999999</v>
      </c>
      <c r="U9">
        <v>326</v>
      </c>
      <c r="V9">
        <v>463</v>
      </c>
      <c r="W9">
        <v>-137</v>
      </c>
      <c r="X9">
        <v>-8.1</v>
      </c>
      <c r="Y9">
        <v>1.6</v>
      </c>
      <c r="Z9">
        <v>-6.4</v>
      </c>
      <c r="AA9">
        <v>-2.5</v>
      </c>
      <c r="AB9">
        <v>-4</v>
      </c>
    </row>
    <row r="10" spans="1:28" x14ac:dyDescent="0.2">
      <c r="A10" s="11" t="s">
        <v>130</v>
      </c>
      <c r="B10" s="11">
        <v>10</v>
      </c>
      <c r="C10" s="11">
        <v>7</v>
      </c>
      <c r="D10" s="11">
        <v>0</v>
      </c>
      <c r="E10" s="11">
        <v>0.58799999999999997</v>
      </c>
      <c r="F10" s="11">
        <v>350</v>
      </c>
      <c r="G10" s="11">
        <v>315</v>
      </c>
      <c r="H10" s="29">
        <f t="shared" si="3"/>
        <v>9.5557637118554641</v>
      </c>
      <c r="I10" s="12">
        <f t="shared" si="0"/>
        <v>0.44423628814453586</v>
      </c>
      <c r="J10" s="6">
        <f t="shared" si="4"/>
        <v>7.5520168984571097</v>
      </c>
      <c r="K10" s="6">
        <f t="shared" si="1"/>
        <v>357.55201689845711</v>
      </c>
      <c r="L10" s="6">
        <f t="shared" si="2"/>
        <v>307.44798310154289</v>
      </c>
      <c r="M10" s="1"/>
      <c r="P10" t="s">
        <v>133</v>
      </c>
      <c r="Q10">
        <v>12</v>
      </c>
      <c r="R10">
        <v>4</v>
      </c>
      <c r="S10">
        <v>0</v>
      </c>
      <c r="T10">
        <v>0.75</v>
      </c>
      <c r="U10">
        <v>418</v>
      </c>
      <c r="V10">
        <v>322</v>
      </c>
      <c r="W10">
        <v>96</v>
      </c>
      <c r="X10">
        <v>6</v>
      </c>
      <c r="Y10">
        <v>0.9</v>
      </c>
      <c r="Z10">
        <v>6.9</v>
      </c>
      <c r="AA10">
        <v>5.5</v>
      </c>
      <c r="AB10">
        <v>1.4</v>
      </c>
    </row>
    <row r="11" spans="1:28" x14ac:dyDescent="0.2">
      <c r="A11" s="11" t="s">
        <v>129</v>
      </c>
      <c r="B11" s="11">
        <v>13</v>
      </c>
      <c r="C11" s="11">
        <v>3</v>
      </c>
      <c r="D11" s="11">
        <v>0</v>
      </c>
      <c r="E11" s="11">
        <v>0.81299999999999994</v>
      </c>
      <c r="F11" s="11">
        <v>455</v>
      </c>
      <c r="G11" s="11">
        <v>286</v>
      </c>
      <c r="H11" s="29">
        <f t="shared" si="3"/>
        <v>12.755709448931039</v>
      </c>
      <c r="I11" s="12">
        <f t="shared" si="0"/>
        <v>0.24429055106896058</v>
      </c>
      <c r="J11" s="6">
        <f t="shared" si="4"/>
        <v>4.1529393681723299</v>
      </c>
      <c r="K11" s="6">
        <f t="shared" si="1"/>
        <v>459.15293936817233</v>
      </c>
      <c r="L11" s="6">
        <f t="shared" si="2"/>
        <v>281.84706063182767</v>
      </c>
      <c r="M11" s="1"/>
      <c r="P11" t="s">
        <v>87</v>
      </c>
      <c r="Q11">
        <v>7</v>
      </c>
      <c r="R11">
        <v>10</v>
      </c>
      <c r="S11">
        <v>0</v>
      </c>
      <c r="T11">
        <v>0.41199999999999998</v>
      </c>
      <c r="U11">
        <v>361</v>
      </c>
      <c r="V11">
        <v>381</v>
      </c>
      <c r="W11">
        <v>-20</v>
      </c>
      <c r="X11">
        <v>-1.2</v>
      </c>
      <c r="Y11">
        <v>1.1000000000000001</v>
      </c>
      <c r="Z11">
        <v>-0.1</v>
      </c>
      <c r="AA11">
        <v>0.7</v>
      </c>
      <c r="AB11">
        <v>-0.9</v>
      </c>
    </row>
    <row r="12" spans="1:28" x14ac:dyDescent="0.2">
      <c r="A12" s="11" t="s">
        <v>97</v>
      </c>
      <c r="B12" s="11">
        <v>7</v>
      </c>
      <c r="C12" s="11">
        <v>10</v>
      </c>
      <c r="D12" s="11">
        <v>0</v>
      </c>
      <c r="E12" s="11">
        <v>0.41199999999999998</v>
      </c>
      <c r="F12" s="11">
        <v>347</v>
      </c>
      <c r="G12" s="11">
        <v>374</v>
      </c>
      <c r="H12" s="29">
        <f t="shared" si="3"/>
        <v>7.7472346157134169</v>
      </c>
      <c r="I12" s="12">
        <f t="shared" si="0"/>
        <v>-0.74723461571341687</v>
      </c>
      <c r="J12" s="6">
        <f t="shared" si="4"/>
        <v>-12.702988467128087</v>
      </c>
      <c r="K12" s="6">
        <f t="shared" si="1"/>
        <v>334.29701153287192</v>
      </c>
      <c r="L12" s="6">
        <f t="shared" si="2"/>
        <v>386.70298846712808</v>
      </c>
      <c r="M12" s="1"/>
      <c r="P12" t="s">
        <v>176</v>
      </c>
      <c r="Q12">
        <v>12</v>
      </c>
      <c r="R12">
        <v>5</v>
      </c>
      <c r="S12">
        <v>0</v>
      </c>
      <c r="T12">
        <v>0.70599999999999996</v>
      </c>
      <c r="U12">
        <v>467</v>
      </c>
      <c r="V12">
        <v>342</v>
      </c>
      <c r="W12">
        <v>125</v>
      </c>
      <c r="X12">
        <v>7.4</v>
      </c>
      <c r="Y12">
        <v>-0.8</v>
      </c>
      <c r="Z12">
        <v>6.5</v>
      </c>
      <c r="AA12">
        <v>5.3</v>
      </c>
      <c r="AB12">
        <v>1.3</v>
      </c>
    </row>
    <row r="13" spans="1:28" x14ac:dyDescent="0.2">
      <c r="A13" s="11" t="s">
        <v>121</v>
      </c>
      <c r="B13" s="11">
        <v>3</v>
      </c>
      <c r="C13" s="11">
        <v>14</v>
      </c>
      <c r="D13" s="11">
        <v>0</v>
      </c>
      <c r="E13" s="11">
        <v>0.17599999999999999</v>
      </c>
      <c r="F13" s="11">
        <v>326</v>
      </c>
      <c r="G13" s="11">
        <v>463</v>
      </c>
      <c r="H13" s="29">
        <f t="shared" si="3"/>
        <v>5.1566969193410275</v>
      </c>
      <c r="I13" s="12">
        <f t="shared" si="0"/>
        <v>-2.1566969193410275</v>
      </c>
      <c r="J13" s="6">
        <f t="shared" si="4"/>
        <v>-36.66384762879747</v>
      </c>
      <c r="K13" s="6">
        <f t="shared" si="1"/>
        <v>289.3361523712025</v>
      </c>
      <c r="L13" s="6">
        <f t="shared" si="2"/>
        <v>499.6638476287975</v>
      </c>
      <c r="M13" s="1"/>
      <c r="P13" t="s">
        <v>89</v>
      </c>
      <c r="Q13">
        <v>5</v>
      </c>
      <c r="R13">
        <v>12</v>
      </c>
      <c r="S13">
        <v>0</v>
      </c>
      <c r="T13">
        <v>0.29399999999999998</v>
      </c>
      <c r="U13">
        <v>287</v>
      </c>
      <c r="V13">
        <v>359</v>
      </c>
      <c r="W13">
        <v>-72</v>
      </c>
      <c r="X13">
        <v>-4.2</v>
      </c>
      <c r="Y13">
        <v>-0.7</v>
      </c>
      <c r="Z13">
        <v>-5</v>
      </c>
      <c r="AA13">
        <v>-5.6</v>
      </c>
      <c r="AB13">
        <v>0.6</v>
      </c>
    </row>
    <row r="14" spans="1:28" x14ac:dyDescent="0.2">
      <c r="A14" s="11" t="s">
        <v>133</v>
      </c>
      <c r="B14" s="11">
        <v>12</v>
      </c>
      <c r="C14" s="11">
        <v>4</v>
      </c>
      <c r="D14" s="11">
        <v>0</v>
      </c>
      <c r="E14" s="11">
        <v>0.75</v>
      </c>
      <c r="F14" s="11">
        <v>418</v>
      </c>
      <c r="G14" s="11">
        <v>322</v>
      </c>
      <c r="H14" s="29">
        <f t="shared" si="3"/>
        <v>11.047542448165784</v>
      </c>
      <c r="I14" s="12">
        <f t="shared" si="0"/>
        <v>0.95245755183421643</v>
      </c>
      <c r="J14" s="6">
        <f t="shared" si="4"/>
        <v>16.191778381181678</v>
      </c>
      <c r="K14" s="6">
        <f t="shared" si="1"/>
        <v>434.19177838118168</v>
      </c>
      <c r="L14" s="6">
        <f t="shared" si="2"/>
        <v>305.80822161881832</v>
      </c>
      <c r="M14" s="1"/>
      <c r="P14" t="s">
        <v>90</v>
      </c>
      <c r="Q14">
        <v>9</v>
      </c>
      <c r="R14">
        <v>8</v>
      </c>
      <c r="S14">
        <v>0</v>
      </c>
      <c r="T14">
        <v>0.52900000000000003</v>
      </c>
      <c r="U14">
        <v>453</v>
      </c>
      <c r="V14">
        <v>427</v>
      </c>
      <c r="W14">
        <v>26</v>
      </c>
      <c r="X14">
        <v>1.5</v>
      </c>
      <c r="Y14">
        <v>0.7</v>
      </c>
      <c r="Z14">
        <v>2.2000000000000002</v>
      </c>
      <c r="AA14">
        <v>4.7</v>
      </c>
      <c r="AB14">
        <v>-2.4</v>
      </c>
    </row>
    <row r="15" spans="1:28" x14ac:dyDescent="0.2">
      <c r="A15" s="11" t="s">
        <v>87</v>
      </c>
      <c r="B15" s="11">
        <v>7</v>
      </c>
      <c r="C15" s="11">
        <v>10</v>
      </c>
      <c r="D15" s="11">
        <v>0</v>
      </c>
      <c r="E15" s="11">
        <v>0.41199999999999998</v>
      </c>
      <c r="F15" s="11">
        <v>361</v>
      </c>
      <c r="G15" s="11">
        <v>381</v>
      </c>
      <c r="H15" s="29">
        <f t="shared" si="3"/>
        <v>7.957614481051599</v>
      </c>
      <c r="I15" s="12">
        <f t="shared" si="0"/>
        <v>-0.95761448105159896</v>
      </c>
      <c r="J15" s="6">
        <f t="shared" si="4"/>
        <v>-16.279446177877183</v>
      </c>
      <c r="K15" s="6">
        <f t="shared" si="1"/>
        <v>344.72055382212284</v>
      </c>
      <c r="L15" s="6">
        <f t="shared" si="2"/>
        <v>397.27944617787716</v>
      </c>
      <c r="M15" s="1"/>
      <c r="P15" t="s">
        <v>125</v>
      </c>
      <c r="Q15">
        <v>8</v>
      </c>
      <c r="R15">
        <v>9</v>
      </c>
      <c r="S15">
        <v>0</v>
      </c>
      <c r="T15">
        <v>0.47099999999999997</v>
      </c>
      <c r="U15">
        <v>370</v>
      </c>
      <c r="V15">
        <v>371</v>
      </c>
      <c r="W15">
        <v>-1</v>
      </c>
      <c r="X15">
        <v>-0.1</v>
      </c>
      <c r="Y15">
        <v>0.4</v>
      </c>
      <c r="Z15">
        <v>0.3</v>
      </c>
      <c r="AA15">
        <v>-0.3</v>
      </c>
      <c r="AB15">
        <v>0.6</v>
      </c>
    </row>
    <row r="16" spans="1:28" x14ac:dyDescent="0.2">
      <c r="A16" s="11" t="s">
        <v>176</v>
      </c>
      <c r="B16" s="11">
        <v>12</v>
      </c>
      <c r="C16" s="11">
        <v>5</v>
      </c>
      <c r="D16" s="11">
        <v>0</v>
      </c>
      <c r="E16" s="11">
        <v>0.70599999999999996</v>
      </c>
      <c r="F16" s="11">
        <v>467</v>
      </c>
      <c r="G16" s="11">
        <v>342</v>
      </c>
      <c r="H16" s="29">
        <f t="shared" si="3"/>
        <v>11.502603906619818</v>
      </c>
      <c r="I16" s="12">
        <f t="shared" si="0"/>
        <v>0.49739609338018198</v>
      </c>
      <c r="J16" s="6">
        <f t="shared" si="4"/>
        <v>8.4557335874630937</v>
      </c>
      <c r="K16" s="6">
        <f t="shared" si="1"/>
        <v>475.4557335874631</v>
      </c>
      <c r="L16" s="6">
        <f t="shared" si="2"/>
        <v>333.5442664125369</v>
      </c>
      <c r="M16" s="1"/>
      <c r="P16" t="s">
        <v>126</v>
      </c>
      <c r="Q16">
        <v>3</v>
      </c>
      <c r="R16">
        <v>13</v>
      </c>
      <c r="S16">
        <v>1</v>
      </c>
      <c r="T16">
        <v>0.20599999999999999</v>
      </c>
      <c r="U16">
        <v>289</v>
      </c>
      <c r="V16">
        <v>420</v>
      </c>
      <c r="W16">
        <v>-131</v>
      </c>
      <c r="X16">
        <v>-7.7</v>
      </c>
      <c r="Y16">
        <v>-0.8</v>
      </c>
      <c r="Z16">
        <v>-8.5</v>
      </c>
      <c r="AA16">
        <v>-5.4</v>
      </c>
      <c r="AB16">
        <v>-3.1</v>
      </c>
    </row>
    <row r="17" spans="1:28" x14ac:dyDescent="0.2">
      <c r="A17" s="11" t="s">
        <v>89</v>
      </c>
      <c r="B17" s="11">
        <v>5</v>
      </c>
      <c r="C17" s="11">
        <v>12</v>
      </c>
      <c r="D17" s="11">
        <v>0</v>
      </c>
      <c r="E17" s="11">
        <v>0.29399999999999998</v>
      </c>
      <c r="F17" s="11">
        <v>287</v>
      </c>
      <c r="G17" s="11">
        <v>359</v>
      </c>
      <c r="H17" s="29">
        <f t="shared" si="3"/>
        <v>6.2967999403912973</v>
      </c>
      <c r="I17" s="12">
        <f t="shared" si="0"/>
        <v>-1.2967999403912973</v>
      </c>
      <c r="J17" s="6">
        <f t="shared" si="4"/>
        <v>-22.045598986652053</v>
      </c>
      <c r="K17" s="6">
        <f t="shared" si="1"/>
        <v>264.95440101334793</v>
      </c>
      <c r="L17" s="6">
        <f t="shared" si="2"/>
        <v>381.04559898665207</v>
      </c>
      <c r="M17" s="1"/>
      <c r="P17" t="s">
        <v>120</v>
      </c>
      <c r="Q17">
        <v>4</v>
      </c>
      <c r="R17">
        <v>12</v>
      </c>
      <c r="S17">
        <v>1</v>
      </c>
      <c r="T17">
        <v>0.26500000000000001</v>
      </c>
      <c r="U17">
        <v>289</v>
      </c>
      <c r="V17">
        <v>427</v>
      </c>
      <c r="W17">
        <v>-138</v>
      </c>
      <c r="X17">
        <v>-8.1</v>
      </c>
      <c r="Y17">
        <v>-0.5</v>
      </c>
      <c r="Z17">
        <v>-8.6</v>
      </c>
      <c r="AA17">
        <v>-4.9000000000000004</v>
      </c>
      <c r="AB17">
        <v>-3.7</v>
      </c>
    </row>
    <row r="18" spans="1:28" x14ac:dyDescent="0.2">
      <c r="A18" s="11" t="s">
        <v>90</v>
      </c>
      <c r="B18" s="11">
        <v>9</v>
      </c>
      <c r="C18" s="11">
        <v>8</v>
      </c>
      <c r="D18" s="11">
        <v>0</v>
      </c>
      <c r="E18" s="11">
        <v>0.52900000000000003</v>
      </c>
      <c r="F18" s="11">
        <v>453</v>
      </c>
      <c r="G18" s="11">
        <v>427</v>
      </c>
      <c r="H18" s="29">
        <f t="shared" si="3"/>
        <v>9.0943947374654321</v>
      </c>
      <c r="I18" s="12">
        <f t="shared" si="0"/>
        <v>-9.4394737465432144E-2</v>
      </c>
      <c r="J18" s="6">
        <f t="shared" si="4"/>
        <v>-1.6047105369123464</v>
      </c>
      <c r="K18" s="6">
        <f t="shared" si="1"/>
        <v>451.39528946308764</v>
      </c>
      <c r="L18" s="6">
        <f t="shared" si="2"/>
        <v>428.60471053691236</v>
      </c>
      <c r="M18" s="1"/>
      <c r="P18" t="s">
        <v>173</v>
      </c>
      <c r="Q18">
        <v>9</v>
      </c>
      <c r="R18">
        <v>8</v>
      </c>
      <c r="S18">
        <v>0</v>
      </c>
      <c r="T18">
        <v>0.52900000000000003</v>
      </c>
      <c r="U18">
        <v>404</v>
      </c>
      <c r="V18">
        <v>350</v>
      </c>
      <c r="W18">
        <v>54</v>
      </c>
      <c r="X18">
        <v>3.2</v>
      </c>
      <c r="Y18">
        <v>-1.4</v>
      </c>
      <c r="Z18">
        <v>1.8</v>
      </c>
      <c r="AA18">
        <v>1.6</v>
      </c>
      <c r="AB18">
        <v>0.2</v>
      </c>
    </row>
    <row r="19" spans="1:28" x14ac:dyDescent="0.2">
      <c r="A19" s="11" t="s">
        <v>125</v>
      </c>
      <c r="B19" s="11">
        <v>8</v>
      </c>
      <c r="C19" s="11">
        <v>9</v>
      </c>
      <c r="D19" s="11">
        <v>0</v>
      </c>
      <c r="E19" s="11">
        <v>0.47099999999999997</v>
      </c>
      <c r="F19" s="11">
        <v>370</v>
      </c>
      <c r="G19" s="11">
        <v>371</v>
      </c>
      <c r="H19" s="29">
        <f t="shared" si="3"/>
        <v>8.4728138413796543</v>
      </c>
      <c r="I19" s="12">
        <f t="shared" si="0"/>
        <v>-0.47281384137965432</v>
      </c>
      <c r="J19" s="6">
        <f t="shared" si="4"/>
        <v>-8.0378353034541234</v>
      </c>
      <c r="K19" s="6">
        <f t="shared" si="1"/>
        <v>361.96216469654587</v>
      </c>
      <c r="L19" s="6">
        <f t="shared" si="2"/>
        <v>379.03783530345413</v>
      </c>
      <c r="M19" s="1"/>
      <c r="P19" t="s">
        <v>88</v>
      </c>
      <c r="Q19">
        <v>14</v>
      </c>
      <c r="R19">
        <v>3</v>
      </c>
      <c r="S19">
        <v>0</v>
      </c>
      <c r="T19">
        <v>0.82399999999999995</v>
      </c>
      <c r="U19">
        <v>496</v>
      </c>
      <c r="V19">
        <v>369</v>
      </c>
      <c r="W19">
        <v>127</v>
      </c>
      <c r="X19">
        <v>7.5</v>
      </c>
      <c r="Y19">
        <v>-1.2</v>
      </c>
      <c r="Z19">
        <v>6.2</v>
      </c>
      <c r="AA19">
        <v>6.8</v>
      </c>
      <c r="AB19">
        <v>-0.6</v>
      </c>
    </row>
    <row r="20" spans="1:28" x14ac:dyDescent="0.2">
      <c r="A20" s="11" t="s">
        <v>126</v>
      </c>
      <c r="B20" s="11">
        <v>3</v>
      </c>
      <c r="C20" s="11">
        <v>13</v>
      </c>
      <c r="D20" s="11">
        <v>1</v>
      </c>
      <c r="E20" s="11">
        <v>0.20599999999999999</v>
      </c>
      <c r="F20" s="11">
        <v>289</v>
      </c>
      <c r="G20" s="11">
        <v>420</v>
      </c>
      <c r="H20" s="29">
        <f t="shared" si="3"/>
        <v>4.9630085318472288</v>
      </c>
      <c r="I20" s="12">
        <f t="shared" si="0"/>
        <v>-1.9630085318472288</v>
      </c>
      <c r="J20" s="6">
        <f t="shared" si="4"/>
        <v>-33.37114504140289</v>
      </c>
      <c r="K20" s="6">
        <f t="shared" si="1"/>
        <v>255.62885495859712</v>
      </c>
      <c r="L20" s="6">
        <f t="shared" si="2"/>
        <v>453.37114504140288</v>
      </c>
      <c r="M20" s="1"/>
      <c r="P20" t="s">
        <v>128</v>
      </c>
      <c r="Q20">
        <v>6</v>
      </c>
      <c r="R20">
        <v>11</v>
      </c>
      <c r="S20">
        <v>0</v>
      </c>
      <c r="T20">
        <v>0.35299999999999998</v>
      </c>
      <c r="U20">
        <v>395</v>
      </c>
      <c r="V20">
        <v>418</v>
      </c>
      <c r="W20">
        <v>-23</v>
      </c>
      <c r="X20">
        <v>-1.4</v>
      </c>
      <c r="Y20">
        <v>-1.1000000000000001</v>
      </c>
      <c r="Z20">
        <v>-2.5</v>
      </c>
      <c r="AA20">
        <v>1.2</v>
      </c>
      <c r="AB20">
        <v>-3.7</v>
      </c>
    </row>
    <row r="21" spans="1:28" x14ac:dyDescent="0.2">
      <c r="A21" s="11" t="s">
        <v>120</v>
      </c>
      <c r="B21" s="11">
        <v>4</v>
      </c>
      <c r="C21" s="11">
        <v>12</v>
      </c>
      <c r="D21" s="11">
        <v>1</v>
      </c>
      <c r="E21" s="11">
        <v>0.26500000000000001</v>
      </c>
      <c r="F21" s="11">
        <v>289</v>
      </c>
      <c r="G21" s="11">
        <v>427</v>
      </c>
      <c r="H21" s="29">
        <f t="shared" si="3"/>
        <v>4.8264759112258728</v>
      </c>
      <c r="I21" s="12">
        <f t="shared" si="0"/>
        <v>-0.82647591122587283</v>
      </c>
      <c r="J21" s="6">
        <f t="shared" si="4"/>
        <v>-14.050090490839839</v>
      </c>
      <c r="K21" s="6">
        <f t="shared" si="1"/>
        <v>274.94990950916014</v>
      </c>
      <c r="L21" s="6">
        <f t="shared" si="2"/>
        <v>441.05009049083986</v>
      </c>
      <c r="M21" s="1"/>
      <c r="P21" t="s">
        <v>174</v>
      </c>
      <c r="Q21">
        <v>10</v>
      </c>
      <c r="R21">
        <v>7</v>
      </c>
      <c r="S21">
        <v>0</v>
      </c>
      <c r="T21">
        <v>0.58799999999999997</v>
      </c>
      <c r="U21">
        <v>391</v>
      </c>
      <c r="V21">
        <v>384</v>
      </c>
      <c r="W21">
        <v>7</v>
      </c>
      <c r="X21">
        <v>0.4</v>
      </c>
      <c r="Y21">
        <v>-1.3</v>
      </c>
      <c r="Z21">
        <v>-0.9</v>
      </c>
      <c r="AA21">
        <v>0.1</v>
      </c>
      <c r="AB21">
        <v>-1</v>
      </c>
    </row>
    <row r="22" spans="1:28" x14ac:dyDescent="0.2">
      <c r="A22" s="11" t="s">
        <v>173</v>
      </c>
      <c r="B22" s="11">
        <v>9</v>
      </c>
      <c r="C22" s="11">
        <v>8</v>
      </c>
      <c r="D22" s="11">
        <v>0</v>
      </c>
      <c r="E22" s="11">
        <v>0.52900000000000003</v>
      </c>
      <c r="F22" s="11">
        <v>404</v>
      </c>
      <c r="G22" s="11">
        <v>350</v>
      </c>
      <c r="H22" s="29">
        <f t="shared" si="3"/>
        <v>9.9314523208707772</v>
      </c>
      <c r="I22" s="12">
        <f t="shared" si="0"/>
        <v>-0.93145232087077723</v>
      </c>
      <c r="J22" s="6">
        <f t="shared" si="4"/>
        <v>-15.834689454803213</v>
      </c>
      <c r="K22" s="6">
        <f t="shared" si="1"/>
        <v>388.1653105451968</v>
      </c>
      <c r="L22" s="6">
        <f t="shared" si="2"/>
        <v>365.8346894548032</v>
      </c>
      <c r="M22" s="1"/>
      <c r="P22" t="s">
        <v>122</v>
      </c>
      <c r="Q22">
        <v>5</v>
      </c>
      <c r="R22">
        <v>12</v>
      </c>
      <c r="S22">
        <v>0</v>
      </c>
      <c r="T22">
        <v>0.29399999999999998</v>
      </c>
      <c r="U22">
        <v>307</v>
      </c>
      <c r="V22">
        <v>384</v>
      </c>
      <c r="W22">
        <v>-77</v>
      </c>
      <c r="X22">
        <v>-4.5</v>
      </c>
      <c r="Y22">
        <v>0.5</v>
      </c>
      <c r="Z22">
        <v>-4</v>
      </c>
      <c r="AA22">
        <v>-4.0999999999999996</v>
      </c>
      <c r="AB22">
        <v>0</v>
      </c>
    </row>
    <row r="23" spans="1:28" x14ac:dyDescent="0.2">
      <c r="A23" s="11" t="s">
        <v>88</v>
      </c>
      <c r="B23" s="11">
        <v>14</v>
      </c>
      <c r="C23" s="11">
        <v>3</v>
      </c>
      <c r="D23" s="11">
        <v>0</v>
      </c>
      <c r="E23" s="11">
        <v>0.82399999999999995</v>
      </c>
      <c r="F23" s="11">
        <v>496</v>
      </c>
      <c r="G23" s="11">
        <v>369</v>
      </c>
      <c r="H23" s="29">
        <f t="shared" si="3"/>
        <v>11.362948931092362</v>
      </c>
      <c r="I23" s="12">
        <f t="shared" si="0"/>
        <v>2.6370510689076383</v>
      </c>
      <c r="J23" s="6">
        <f t="shared" si="4"/>
        <v>44.829868171429851</v>
      </c>
      <c r="K23" s="6">
        <f t="shared" si="1"/>
        <v>540.82986817142989</v>
      </c>
      <c r="L23" s="6">
        <f t="shared" si="2"/>
        <v>324.17013182857016</v>
      </c>
      <c r="M23" s="1"/>
      <c r="P23" t="s">
        <v>172</v>
      </c>
      <c r="Q23">
        <v>9</v>
      </c>
      <c r="R23">
        <v>8</v>
      </c>
      <c r="S23">
        <v>0</v>
      </c>
      <c r="T23">
        <v>0.52900000000000003</v>
      </c>
      <c r="U23">
        <v>397</v>
      </c>
      <c r="V23">
        <v>399</v>
      </c>
      <c r="W23">
        <v>-2</v>
      </c>
      <c r="X23">
        <v>-0.1</v>
      </c>
      <c r="Y23">
        <v>2</v>
      </c>
      <c r="Z23">
        <v>1.8</v>
      </c>
      <c r="AA23">
        <v>2.7</v>
      </c>
      <c r="AB23">
        <v>-0.9</v>
      </c>
    </row>
    <row r="24" spans="1:28" x14ac:dyDescent="0.2">
      <c r="A24" s="11" t="s">
        <v>128</v>
      </c>
      <c r="B24" s="11">
        <v>6</v>
      </c>
      <c r="C24" s="11">
        <v>11</v>
      </c>
      <c r="D24" s="11">
        <v>0</v>
      </c>
      <c r="E24" s="11">
        <v>0.35299999999999998</v>
      </c>
      <c r="F24" s="11">
        <v>395</v>
      </c>
      <c r="G24" s="11">
        <v>418</v>
      </c>
      <c r="H24" s="29">
        <f t="shared" si="3"/>
        <v>7.9307932805034209</v>
      </c>
      <c r="I24" s="12">
        <f t="shared" si="0"/>
        <v>-1.9307932805034209</v>
      </c>
      <c r="J24" s="6">
        <f t="shared" si="4"/>
        <v>-32.823485768558157</v>
      </c>
      <c r="K24" s="6">
        <f t="shared" si="1"/>
        <v>362.17651423144184</v>
      </c>
      <c r="L24" s="6">
        <f t="shared" si="2"/>
        <v>450.82348576855816</v>
      </c>
      <c r="M24" s="1"/>
      <c r="P24" t="s">
        <v>179</v>
      </c>
      <c r="Q24">
        <v>13</v>
      </c>
      <c r="R24">
        <v>4</v>
      </c>
      <c r="S24">
        <v>0</v>
      </c>
      <c r="T24">
        <v>0.76500000000000001</v>
      </c>
      <c r="U24">
        <v>424</v>
      </c>
      <c r="V24">
        <v>427</v>
      </c>
      <c r="W24">
        <v>-3</v>
      </c>
      <c r="X24">
        <v>-0.2</v>
      </c>
      <c r="Y24">
        <v>0.1</v>
      </c>
      <c r="Z24">
        <v>-0.1</v>
      </c>
      <c r="AA24">
        <v>2.8</v>
      </c>
      <c r="AB24">
        <v>-2.9</v>
      </c>
    </row>
    <row r="25" spans="1:28" x14ac:dyDescent="0.2">
      <c r="A25" s="11" t="s">
        <v>174</v>
      </c>
      <c r="B25" s="11">
        <v>10</v>
      </c>
      <c r="C25" s="11">
        <v>7</v>
      </c>
      <c r="D25" s="11">
        <v>0</v>
      </c>
      <c r="E25" s="11">
        <v>0.58799999999999997</v>
      </c>
      <c r="F25" s="11">
        <v>391</v>
      </c>
      <c r="G25" s="11">
        <v>384</v>
      </c>
      <c r="H25" s="29">
        <f t="shared" si="3"/>
        <v>8.6819319970763313</v>
      </c>
      <c r="I25" s="12">
        <f t="shared" si="0"/>
        <v>1.3180680029236687</v>
      </c>
      <c r="J25" s="6">
        <f t="shared" si="4"/>
        <v>22.407156049702365</v>
      </c>
      <c r="K25" s="6">
        <f t="shared" si="1"/>
        <v>413.40715604970239</v>
      </c>
      <c r="L25" s="6">
        <f t="shared" si="2"/>
        <v>361.59284395029761</v>
      </c>
      <c r="M25" s="1"/>
      <c r="P25" t="s">
        <v>124</v>
      </c>
      <c r="Q25">
        <v>8</v>
      </c>
      <c r="R25">
        <v>9</v>
      </c>
      <c r="S25">
        <v>0</v>
      </c>
      <c r="T25">
        <v>0.47099999999999997</v>
      </c>
      <c r="U25">
        <v>364</v>
      </c>
      <c r="V25">
        <v>347</v>
      </c>
      <c r="W25">
        <v>17</v>
      </c>
      <c r="X25">
        <v>1</v>
      </c>
      <c r="Y25">
        <v>1</v>
      </c>
      <c r="Z25">
        <v>2</v>
      </c>
      <c r="AA25">
        <v>-0.3</v>
      </c>
      <c r="AB25">
        <v>2.2999999999999998</v>
      </c>
    </row>
    <row r="26" spans="1:28" x14ac:dyDescent="0.2">
      <c r="A26" s="11" t="s">
        <v>122</v>
      </c>
      <c r="B26" s="11">
        <v>5</v>
      </c>
      <c r="C26" s="11">
        <v>12</v>
      </c>
      <c r="D26" s="11">
        <v>0</v>
      </c>
      <c r="E26" s="11">
        <v>0.29399999999999998</v>
      </c>
      <c r="F26" s="11">
        <v>307</v>
      </c>
      <c r="G26" s="11">
        <v>384</v>
      </c>
      <c r="H26" s="29">
        <f t="shared" si="3"/>
        <v>6.2972262116449222</v>
      </c>
      <c r="I26" s="12">
        <f t="shared" si="0"/>
        <v>-1.2972262116449222</v>
      </c>
      <c r="J26" s="6">
        <f t="shared" si="4"/>
        <v>-22.052845597963678</v>
      </c>
      <c r="K26" s="6">
        <f t="shared" si="1"/>
        <v>284.94715440203635</v>
      </c>
      <c r="L26" s="6">
        <f t="shared" si="2"/>
        <v>406.05284559796365</v>
      </c>
      <c r="M26" s="1"/>
      <c r="P26" t="s">
        <v>123</v>
      </c>
      <c r="Q26">
        <v>7</v>
      </c>
      <c r="R26">
        <v>10</v>
      </c>
      <c r="S26">
        <v>0</v>
      </c>
      <c r="T26">
        <v>0.41199999999999998</v>
      </c>
      <c r="U26">
        <v>330</v>
      </c>
      <c r="V26">
        <v>345</v>
      </c>
      <c r="W26">
        <v>-15</v>
      </c>
      <c r="X26">
        <v>-0.9</v>
      </c>
      <c r="Y26">
        <v>-0.3</v>
      </c>
      <c r="Z26">
        <v>-1.2</v>
      </c>
      <c r="AA26">
        <v>-2.8</v>
      </c>
      <c r="AB26">
        <v>1.7</v>
      </c>
    </row>
    <row r="27" spans="1:28" x14ac:dyDescent="0.2">
      <c r="A27" s="11" t="s">
        <v>172</v>
      </c>
      <c r="B27" s="11">
        <v>9</v>
      </c>
      <c r="C27" s="11">
        <v>8</v>
      </c>
      <c r="D27" s="11">
        <v>0</v>
      </c>
      <c r="E27" s="11">
        <v>0.52900000000000003</v>
      </c>
      <c r="F27" s="11">
        <v>397</v>
      </c>
      <c r="G27" s="11">
        <v>399</v>
      </c>
      <c r="H27" s="29">
        <f t="shared" si="3"/>
        <v>8.4493849138587276</v>
      </c>
      <c r="I27" s="12">
        <f t="shared" si="0"/>
        <v>0.55061508614127241</v>
      </c>
      <c r="J27" s="6">
        <f t="shared" si="4"/>
        <v>9.360456464401631</v>
      </c>
      <c r="K27" s="6">
        <f t="shared" si="1"/>
        <v>406.36045646440164</v>
      </c>
      <c r="L27" s="6">
        <f t="shared" si="2"/>
        <v>389.63954353559836</v>
      </c>
      <c r="M27" s="3"/>
      <c r="P27" t="s">
        <v>177</v>
      </c>
      <c r="Q27">
        <v>9</v>
      </c>
      <c r="R27">
        <v>7</v>
      </c>
      <c r="S27">
        <v>1</v>
      </c>
      <c r="T27">
        <v>0.55900000000000005</v>
      </c>
      <c r="U27">
        <v>365</v>
      </c>
      <c r="V27">
        <v>371</v>
      </c>
      <c r="W27">
        <v>-6</v>
      </c>
      <c r="X27">
        <v>-0.4</v>
      </c>
      <c r="Y27">
        <v>0</v>
      </c>
      <c r="Z27">
        <v>-0.4</v>
      </c>
      <c r="AA27">
        <v>-0.8</v>
      </c>
      <c r="AB27">
        <v>0.4</v>
      </c>
    </row>
    <row r="28" spans="1:28" x14ac:dyDescent="0.2">
      <c r="A28" s="11" t="s">
        <v>179</v>
      </c>
      <c r="B28" s="11">
        <v>13</v>
      </c>
      <c r="C28" s="11">
        <v>4</v>
      </c>
      <c r="D28" s="11">
        <v>0</v>
      </c>
      <c r="E28" s="11">
        <v>0.76500000000000001</v>
      </c>
      <c r="F28" s="11">
        <v>424</v>
      </c>
      <c r="G28" s="11">
        <v>427</v>
      </c>
      <c r="H28" s="29">
        <f t="shared" si="3"/>
        <v>8.4289849069628833</v>
      </c>
      <c r="I28" s="12">
        <f t="shared" si="0"/>
        <v>4.5710150930371167</v>
      </c>
      <c r="J28" s="6">
        <f t="shared" si="4"/>
        <v>77.707256581630986</v>
      </c>
      <c r="K28" s="6">
        <f t="shared" si="1"/>
        <v>501.70725658163099</v>
      </c>
      <c r="L28" s="6">
        <f t="shared" si="2"/>
        <v>349.29274341836901</v>
      </c>
      <c r="M28" s="3"/>
      <c r="P28" t="s">
        <v>86</v>
      </c>
      <c r="Q28">
        <v>7</v>
      </c>
      <c r="R28">
        <v>10</v>
      </c>
      <c r="S28">
        <v>0</v>
      </c>
      <c r="T28">
        <v>0.41199999999999998</v>
      </c>
      <c r="U28">
        <v>296</v>
      </c>
      <c r="V28">
        <v>316</v>
      </c>
      <c r="W28">
        <v>-20</v>
      </c>
      <c r="X28">
        <v>-1.2</v>
      </c>
      <c r="Y28">
        <v>2</v>
      </c>
      <c r="Z28">
        <v>0.8</v>
      </c>
      <c r="AA28">
        <v>-4</v>
      </c>
      <c r="AB28">
        <v>4.8</v>
      </c>
    </row>
    <row r="29" spans="1:28" x14ac:dyDescent="0.2">
      <c r="A29" s="11" t="s">
        <v>124</v>
      </c>
      <c r="B29" s="11">
        <v>8</v>
      </c>
      <c r="C29" s="11">
        <v>9</v>
      </c>
      <c r="D29" s="11">
        <v>0</v>
      </c>
      <c r="E29" s="11">
        <v>0.47099999999999997</v>
      </c>
      <c r="F29" s="11">
        <v>364</v>
      </c>
      <c r="G29" s="11">
        <v>347</v>
      </c>
      <c r="H29" s="29">
        <f t="shared" si="3"/>
        <v>8.9812432911115163</v>
      </c>
      <c r="I29" s="12">
        <f t="shared" si="0"/>
        <v>-0.98124329111151631</v>
      </c>
      <c r="J29" s="6">
        <f t="shared" si="4"/>
        <v>-16.681135948895779</v>
      </c>
      <c r="K29" s="6">
        <f t="shared" si="1"/>
        <v>347.31886405110424</v>
      </c>
      <c r="L29" s="6">
        <f t="shared" si="2"/>
        <v>363.68113594889576</v>
      </c>
      <c r="M29" s="3"/>
      <c r="P29" t="s">
        <v>175</v>
      </c>
      <c r="Q29">
        <v>14</v>
      </c>
      <c r="R29">
        <v>3</v>
      </c>
      <c r="S29">
        <v>0</v>
      </c>
      <c r="T29">
        <v>0.82399999999999995</v>
      </c>
      <c r="U29">
        <v>477</v>
      </c>
      <c r="V29">
        <v>344</v>
      </c>
      <c r="W29">
        <v>133</v>
      </c>
      <c r="X29">
        <v>7.8</v>
      </c>
      <c r="Y29">
        <v>-1.3</v>
      </c>
      <c r="Z29">
        <v>6.5</v>
      </c>
      <c r="AA29">
        <v>5.8</v>
      </c>
      <c r="AB29">
        <v>0.7</v>
      </c>
    </row>
    <row r="30" spans="1:28" x14ac:dyDescent="0.2">
      <c r="A30" s="11" t="s">
        <v>123</v>
      </c>
      <c r="B30" s="11">
        <v>7</v>
      </c>
      <c r="C30" s="11">
        <v>10</v>
      </c>
      <c r="D30" s="11">
        <v>0</v>
      </c>
      <c r="E30" s="11">
        <v>0.41199999999999998</v>
      </c>
      <c r="F30" s="11">
        <v>330</v>
      </c>
      <c r="G30" s="11">
        <v>345</v>
      </c>
      <c r="H30" s="29">
        <f t="shared" si="3"/>
        <v>8.0526732761835706</v>
      </c>
      <c r="I30" s="12">
        <f t="shared" si="0"/>
        <v>-1.0526732761835706</v>
      </c>
      <c r="J30" s="6">
        <f t="shared" si="4"/>
        <v>-17.895445695120699</v>
      </c>
      <c r="K30" s="6">
        <f t="shared" si="1"/>
        <v>312.10455430487929</v>
      </c>
      <c r="L30" s="6">
        <f t="shared" si="2"/>
        <v>362.89544569512071</v>
      </c>
      <c r="M30" s="3"/>
      <c r="P30" t="s">
        <v>95</v>
      </c>
      <c r="Q30">
        <v>9</v>
      </c>
      <c r="R30">
        <v>8</v>
      </c>
      <c r="S30">
        <v>0</v>
      </c>
      <c r="T30">
        <v>0.52900000000000003</v>
      </c>
      <c r="U30">
        <v>308</v>
      </c>
      <c r="V30">
        <v>346</v>
      </c>
      <c r="W30">
        <v>-38</v>
      </c>
      <c r="X30">
        <v>-2.2000000000000002</v>
      </c>
      <c r="Y30">
        <v>1.5</v>
      </c>
      <c r="Z30">
        <v>-0.8</v>
      </c>
      <c r="AA30">
        <v>-3</v>
      </c>
      <c r="AB30">
        <v>2.2999999999999998</v>
      </c>
    </row>
    <row r="31" spans="1:28" x14ac:dyDescent="0.2">
      <c r="A31" s="11" t="s">
        <v>177</v>
      </c>
      <c r="B31" s="11">
        <v>9</v>
      </c>
      <c r="C31" s="11">
        <v>7</v>
      </c>
      <c r="D31" s="11">
        <v>1</v>
      </c>
      <c r="E31" s="11">
        <v>0.55900000000000005</v>
      </c>
      <c r="F31" s="11">
        <v>365</v>
      </c>
      <c r="G31" s="11">
        <v>371</v>
      </c>
      <c r="H31" s="29">
        <f t="shared" si="3"/>
        <v>8.3357912511063414</v>
      </c>
      <c r="I31" s="12">
        <f t="shared" si="0"/>
        <v>0.66420874889365855</v>
      </c>
      <c r="J31" s="6">
        <f t="shared" si="4"/>
        <v>11.291548731192195</v>
      </c>
      <c r="K31" s="6">
        <f t="shared" si="1"/>
        <v>376.29154873119222</v>
      </c>
      <c r="L31" s="6">
        <f t="shared" si="2"/>
        <v>359.70845126880778</v>
      </c>
      <c r="M31" s="3"/>
      <c r="P31" t="s">
        <v>180</v>
      </c>
      <c r="Q31">
        <v>13</v>
      </c>
      <c r="R31">
        <v>4</v>
      </c>
      <c r="S31">
        <v>0</v>
      </c>
      <c r="T31">
        <v>0.76500000000000001</v>
      </c>
      <c r="U31">
        <v>450</v>
      </c>
      <c r="V31">
        <v>277</v>
      </c>
      <c r="W31">
        <v>173</v>
      </c>
      <c r="X31">
        <v>10.199999999999999</v>
      </c>
      <c r="Y31">
        <v>-2.2999999999999998</v>
      </c>
      <c r="Z31">
        <v>7.9</v>
      </c>
      <c r="AA31">
        <v>3.3</v>
      </c>
      <c r="AB31">
        <v>4.5999999999999996</v>
      </c>
    </row>
    <row r="32" spans="1:28" x14ac:dyDescent="0.2">
      <c r="A32" s="11" t="s">
        <v>86</v>
      </c>
      <c r="B32" s="11">
        <v>7</v>
      </c>
      <c r="C32" s="11">
        <v>10</v>
      </c>
      <c r="D32" s="11">
        <v>0</v>
      </c>
      <c r="E32" s="11">
        <v>0.41199999999999998</v>
      </c>
      <c r="F32" s="11">
        <v>296</v>
      </c>
      <c r="G32" s="11">
        <v>316</v>
      </c>
      <c r="H32" s="29">
        <f t="shared" si="3"/>
        <v>7.8427467793979782</v>
      </c>
      <c r="I32" s="12">
        <f t="shared" si="0"/>
        <v>-0.84274677939797815</v>
      </c>
      <c r="J32" s="6">
        <f t="shared" si="4"/>
        <v>-14.326695249765628</v>
      </c>
      <c r="K32" s="6">
        <f t="shared" si="1"/>
        <v>281.67330475023437</v>
      </c>
      <c r="L32" s="6">
        <f t="shared" si="2"/>
        <v>330.32669524976563</v>
      </c>
      <c r="M32" s="3"/>
      <c r="P32" t="s">
        <v>181</v>
      </c>
      <c r="Q32">
        <v>9</v>
      </c>
      <c r="R32">
        <v>8</v>
      </c>
      <c r="S32">
        <v>0</v>
      </c>
      <c r="T32">
        <v>0.52900000000000003</v>
      </c>
      <c r="U32">
        <v>407</v>
      </c>
      <c r="V32">
        <v>401</v>
      </c>
      <c r="W32">
        <v>6</v>
      </c>
      <c r="X32">
        <v>0.4</v>
      </c>
      <c r="Y32">
        <v>-0.8</v>
      </c>
      <c r="Z32">
        <v>-0.5</v>
      </c>
      <c r="AA32">
        <v>1.9</v>
      </c>
      <c r="AB32">
        <v>-2.4</v>
      </c>
    </row>
    <row r="33" spans="1:28" x14ac:dyDescent="0.2">
      <c r="A33" s="11" t="s">
        <v>175</v>
      </c>
      <c r="B33" s="11">
        <v>14</v>
      </c>
      <c r="C33" s="11">
        <v>3</v>
      </c>
      <c r="D33" s="11">
        <v>0</v>
      </c>
      <c r="E33" s="11">
        <v>0.82399999999999995</v>
      </c>
      <c r="F33" s="11">
        <v>477</v>
      </c>
      <c r="G33" s="11">
        <v>344</v>
      </c>
      <c r="H33" s="29">
        <f t="shared" si="3"/>
        <v>11.637099848046873</v>
      </c>
      <c r="I33" s="12">
        <f t="shared" si="0"/>
        <v>2.3629001519531272</v>
      </c>
      <c r="J33" s="6">
        <f t="shared" si="4"/>
        <v>40.169302583203162</v>
      </c>
      <c r="K33" s="6">
        <f t="shared" si="1"/>
        <v>517.16930258320315</v>
      </c>
      <c r="L33" s="6">
        <f t="shared" si="2"/>
        <v>303.83069741679685</v>
      </c>
      <c r="M33" s="3"/>
      <c r="P33" t="s">
        <v>134</v>
      </c>
      <c r="Q33">
        <v>8</v>
      </c>
      <c r="R33">
        <v>9</v>
      </c>
      <c r="S33">
        <v>0</v>
      </c>
      <c r="T33">
        <v>0.47099999999999997</v>
      </c>
      <c r="U33">
        <v>313</v>
      </c>
      <c r="V33">
        <v>358</v>
      </c>
      <c r="W33">
        <v>-45</v>
      </c>
      <c r="X33">
        <v>-2.6</v>
      </c>
      <c r="Y33">
        <v>0.4</v>
      </c>
      <c r="Z33">
        <v>-2.2999999999999998</v>
      </c>
      <c r="AA33">
        <v>-3.3</v>
      </c>
      <c r="AB33">
        <v>1.1000000000000001</v>
      </c>
    </row>
    <row r="34" spans="1:28" x14ac:dyDescent="0.2">
      <c r="A34" s="11" t="s">
        <v>95</v>
      </c>
      <c r="B34" s="11">
        <v>9</v>
      </c>
      <c r="C34" s="11">
        <v>8</v>
      </c>
      <c r="D34" s="11">
        <v>0</v>
      </c>
      <c r="E34" s="11">
        <v>0.52900000000000003</v>
      </c>
      <c r="F34" s="11">
        <v>308</v>
      </c>
      <c r="G34" s="11">
        <v>346</v>
      </c>
      <c r="H34" s="29">
        <f t="shared" si="3"/>
        <v>7.3355433346924421</v>
      </c>
      <c r="I34" s="12">
        <f t="shared" si="0"/>
        <v>1.6644566653075579</v>
      </c>
      <c r="J34" s="6">
        <f t="shared" si="4"/>
        <v>28.295763310228484</v>
      </c>
      <c r="K34" s="6">
        <f t="shared" si="1"/>
        <v>336.29576331022849</v>
      </c>
      <c r="L34" s="6">
        <f t="shared" si="2"/>
        <v>317.70423668977151</v>
      </c>
      <c r="M34" s="3"/>
      <c r="P34" t="s">
        <v>96</v>
      </c>
      <c r="Q34">
        <v>7</v>
      </c>
      <c r="R34">
        <v>10</v>
      </c>
      <c r="S34">
        <v>0</v>
      </c>
      <c r="T34">
        <v>0.41199999999999998</v>
      </c>
      <c r="U34">
        <v>298</v>
      </c>
      <c r="V34">
        <v>359</v>
      </c>
      <c r="W34">
        <v>-61</v>
      </c>
      <c r="X34">
        <v>-3.6</v>
      </c>
      <c r="Y34">
        <v>0</v>
      </c>
      <c r="Z34">
        <v>-3.6</v>
      </c>
      <c r="AA34">
        <v>-4.7</v>
      </c>
      <c r="AB34">
        <v>1.1000000000000001</v>
      </c>
    </row>
    <row r="35" spans="1:28" x14ac:dyDescent="0.2">
      <c r="A35" s="11" t="s">
        <v>180</v>
      </c>
      <c r="B35" s="11">
        <v>13</v>
      </c>
      <c r="C35" s="11">
        <v>4</v>
      </c>
      <c r="D35" s="11">
        <v>0</v>
      </c>
      <c r="E35" s="11">
        <v>0.76500000000000001</v>
      </c>
      <c r="F35" s="11">
        <v>450</v>
      </c>
      <c r="G35" s="11">
        <v>277</v>
      </c>
      <c r="H35" s="29">
        <f t="shared" si="3"/>
        <v>12.911670936572282</v>
      </c>
      <c r="I35" s="12">
        <f t="shared" si="0"/>
        <v>8.8329063427718069E-2</v>
      </c>
      <c r="J35" s="6">
        <f t="shared" si="4"/>
        <v>1.5015940782712072</v>
      </c>
      <c r="K35" s="6">
        <f t="shared" si="1"/>
        <v>451.50159407827118</v>
      </c>
      <c r="L35" s="6">
        <f t="shared" si="2"/>
        <v>275.49840592172882</v>
      </c>
      <c r="M35" s="3"/>
      <c r="P35" t="s">
        <v>178</v>
      </c>
      <c r="Q35">
        <v>8</v>
      </c>
      <c r="R35">
        <v>8</v>
      </c>
      <c r="S35">
        <v>1</v>
      </c>
      <c r="T35">
        <v>0.5</v>
      </c>
      <c r="U35">
        <v>321</v>
      </c>
      <c r="V35">
        <v>343</v>
      </c>
      <c r="W35">
        <v>-22</v>
      </c>
      <c r="X35">
        <v>-1.3</v>
      </c>
      <c r="Y35">
        <v>0.4</v>
      </c>
      <c r="Z35">
        <v>-0.9</v>
      </c>
      <c r="AA35">
        <v>-3.5</v>
      </c>
      <c r="AB35">
        <v>2.6</v>
      </c>
    </row>
    <row r="36" spans="1:28" x14ac:dyDescent="0.2">
      <c r="A36" s="11" t="s">
        <v>181</v>
      </c>
      <c r="B36" s="11">
        <v>9</v>
      </c>
      <c r="C36" s="11">
        <v>8</v>
      </c>
      <c r="D36" s="11">
        <v>0</v>
      </c>
      <c r="E36" s="11">
        <v>0.52900000000000003</v>
      </c>
      <c r="F36" s="11">
        <v>407</v>
      </c>
      <c r="G36" s="11">
        <v>401</v>
      </c>
      <c r="H36" s="29">
        <f t="shared" si="3"/>
        <v>8.6495788907948405</v>
      </c>
      <c r="I36" s="12">
        <f t="shared" si="0"/>
        <v>0.35042110920515945</v>
      </c>
      <c r="J36" s="6">
        <f t="shared" si="4"/>
        <v>5.9571588564877107</v>
      </c>
      <c r="K36" s="6">
        <f t="shared" si="1"/>
        <v>412.95715885648769</v>
      </c>
      <c r="L36" s="6">
        <f t="shared" si="2"/>
        <v>395.04284114351231</v>
      </c>
      <c r="M36" s="3"/>
    </row>
    <row r="37" spans="1:28" x14ac:dyDescent="0.2">
      <c r="A37" s="11" t="s">
        <v>134</v>
      </c>
      <c r="B37" s="11">
        <v>8</v>
      </c>
      <c r="C37" s="11">
        <v>9</v>
      </c>
      <c r="D37" s="11">
        <v>0</v>
      </c>
      <c r="E37" s="11">
        <v>0.47099999999999997</v>
      </c>
      <c r="F37" s="11">
        <v>313</v>
      </c>
      <c r="G37" s="11">
        <v>358</v>
      </c>
      <c r="H37" s="29">
        <f t="shared" si="3"/>
        <v>7.1582764679664601</v>
      </c>
      <c r="I37" s="12">
        <f t="shared" si="0"/>
        <v>0.84172353203353989</v>
      </c>
      <c r="J37" s="6">
        <f t="shared" si="4"/>
        <v>14.309300044570179</v>
      </c>
      <c r="K37" s="6">
        <f t="shared" si="1"/>
        <v>327.30930004457019</v>
      </c>
      <c r="L37" s="6">
        <f t="shared" si="2"/>
        <v>343.69069995542981</v>
      </c>
      <c r="M37" s="3"/>
    </row>
    <row r="38" spans="1:28" x14ac:dyDescent="0.2">
      <c r="A38" s="11" t="s">
        <v>96</v>
      </c>
      <c r="B38" s="11">
        <v>7</v>
      </c>
      <c r="C38" s="11">
        <v>10</v>
      </c>
      <c r="D38" s="11">
        <v>0</v>
      </c>
      <c r="E38" s="11">
        <v>0.41199999999999998</v>
      </c>
      <c r="F38" s="11">
        <v>298</v>
      </c>
      <c r="G38" s="11">
        <v>359</v>
      </c>
      <c r="H38" s="29">
        <f t="shared" si="3"/>
        <v>6.654078141362274</v>
      </c>
      <c r="I38" s="12">
        <f t="shared" si="0"/>
        <v>0.34592185863772595</v>
      </c>
      <c r="J38" s="6">
        <f t="shared" si="4"/>
        <v>5.8806715968413412</v>
      </c>
      <c r="K38" s="6">
        <f t="shared" si="1"/>
        <v>303.88067159684135</v>
      </c>
      <c r="L38" s="6">
        <f t="shared" si="2"/>
        <v>353.11932840315865</v>
      </c>
      <c r="M38" s="3"/>
    </row>
    <row r="39" spans="1:28" x14ac:dyDescent="0.2">
      <c r="A39" s="11" t="s">
        <v>178</v>
      </c>
      <c r="B39" s="11">
        <v>8</v>
      </c>
      <c r="C39" s="11">
        <v>8</v>
      </c>
      <c r="D39" s="11">
        <v>1</v>
      </c>
      <c r="E39" s="11">
        <v>0.5</v>
      </c>
      <c r="F39" s="11">
        <v>321</v>
      </c>
      <c r="G39" s="11">
        <v>343</v>
      </c>
      <c r="H39" s="29">
        <f t="shared" si="3"/>
        <v>7.8336707594973483</v>
      </c>
      <c r="I39" s="12">
        <f t="shared" si="0"/>
        <v>0.16632924050265174</v>
      </c>
      <c r="J39" s="6">
        <f t="shared" si="4"/>
        <v>2.8275970885450796</v>
      </c>
      <c r="K39" s="6">
        <f t="shared" si="1"/>
        <v>323.82759708854508</v>
      </c>
      <c r="L39" s="6">
        <f t="shared" si="2"/>
        <v>340.17240291145492</v>
      </c>
      <c r="M39" s="3"/>
    </row>
    <row r="42" spans="1:28" x14ac:dyDescent="0.2">
      <c r="O42" s="9" t="s">
        <v>92</v>
      </c>
      <c r="P42" s="9"/>
      <c r="Q42" s="20" t="s">
        <v>93</v>
      </c>
    </row>
    <row r="43" spans="1:28" x14ac:dyDescent="0.2">
      <c r="O43" s="4">
        <v>550</v>
      </c>
      <c r="P43" s="4" t="s">
        <v>119</v>
      </c>
      <c r="Q43" s="10">
        <v>0.75</v>
      </c>
    </row>
    <row r="44" spans="1:28" x14ac:dyDescent="0.2">
      <c r="B44" s="40" t="s">
        <v>106</v>
      </c>
      <c r="C44" s="40"/>
      <c r="D44" s="40"/>
      <c r="F44" s="35" t="s">
        <v>112</v>
      </c>
      <c r="G44" s="33"/>
      <c r="H44" s="18"/>
      <c r="I44" s="18"/>
      <c r="J44" s="18"/>
      <c r="K44" s="18"/>
      <c r="O44" s="5">
        <f t="shared" ref="O44:P59" si="5">O43-15</f>
        <v>535</v>
      </c>
      <c r="P44" s="5">
        <v>549</v>
      </c>
      <c r="Q44" s="10">
        <f t="shared" ref="Q44:Q70" si="6">Q43+0.01</f>
        <v>0.76</v>
      </c>
    </row>
    <row r="45" spans="1:28" x14ac:dyDescent="0.2">
      <c r="F45" s="36" t="s">
        <v>113</v>
      </c>
      <c r="G45" s="34"/>
      <c r="H45" s="14"/>
      <c r="I45" s="14"/>
      <c r="J45" s="14"/>
      <c r="K45" s="14"/>
      <c r="O45" s="5">
        <f t="shared" si="5"/>
        <v>520</v>
      </c>
      <c r="P45" s="5">
        <f t="shared" si="5"/>
        <v>534</v>
      </c>
      <c r="Q45" s="10">
        <f t="shared" si="6"/>
        <v>0.77</v>
      </c>
    </row>
    <row r="46" spans="1:28" x14ac:dyDescent="0.2">
      <c r="A46" s="13" t="s">
        <v>100</v>
      </c>
      <c r="B46" s="38" t="s">
        <v>104</v>
      </c>
      <c r="C46" s="37" t="s">
        <v>93</v>
      </c>
      <c r="D46" s="92" t="s">
        <v>85</v>
      </c>
      <c r="E46" s="5" t="s">
        <v>107</v>
      </c>
      <c r="F46" s="30"/>
      <c r="G46" s="39" t="s">
        <v>105</v>
      </c>
      <c r="H46" s="37" t="s">
        <v>101</v>
      </c>
      <c r="I46" s="92" t="s">
        <v>85</v>
      </c>
      <c r="J46" s="5" t="s">
        <v>107</v>
      </c>
      <c r="O46" s="5">
        <f t="shared" si="5"/>
        <v>505</v>
      </c>
      <c r="P46" s="5">
        <f t="shared" si="5"/>
        <v>519</v>
      </c>
      <c r="Q46" s="10">
        <f t="shared" si="6"/>
        <v>0.78</v>
      </c>
    </row>
    <row r="47" spans="1:28" x14ac:dyDescent="0.2">
      <c r="A47" s="11" t="s">
        <v>91</v>
      </c>
      <c r="B47" s="6">
        <v>309.46412296460625</v>
      </c>
      <c r="C47" s="7">
        <v>0.92</v>
      </c>
      <c r="D47" s="91">
        <f t="shared" ref="D47:D78" si="7">(B47/C47)</f>
        <v>336.37404670065894</v>
      </c>
      <c r="E47" s="8">
        <f t="shared" ref="E47:E78" si="8">B47/17</f>
        <v>18.203771939094484</v>
      </c>
      <c r="F47" s="11" t="s">
        <v>91</v>
      </c>
      <c r="G47" s="31">
        <v>479.53587703539375</v>
      </c>
      <c r="H47" s="7">
        <v>0.8</v>
      </c>
      <c r="I47" s="91">
        <f t="shared" ref="I47:I78" si="9">(G47/H47)</f>
        <v>599.41984629424212</v>
      </c>
      <c r="J47" s="8">
        <f t="shared" ref="J47:J78" si="10">G47/17</f>
        <v>28.207992766787868</v>
      </c>
      <c r="L47" s="50" t="s">
        <v>114</v>
      </c>
      <c r="M47" s="50"/>
      <c r="O47" s="5">
        <f t="shared" si="5"/>
        <v>490</v>
      </c>
      <c r="P47" s="5">
        <f t="shared" si="5"/>
        <v>504</v>
      </c>
      <c r="Q47" s="10">
        <f t="shared" si="6"/>
        <v>0.79</v>
      </c>
    </row>
    <row r="48" spans="1:28" x14ac:dyDescent="0.2">
      <c r="A48" s="11" t="s">
        <v>98</v>
      </c>
      <c r="B48" s="6">
        <v>349.06474300792689</v>
      </c>
      <c r="C48" s="7">
        <v>0.89</v>
      </c>
      <c r="D48" s="91">
        <f t="shared" si="7"/>
        <v>392.207576413401</v>
      </c>
      <c r="E48" s="8">
        <f t="shared" si="8"/>
        <v>20.533220176936876</v>
      </c>
      <c r="F48" s="11" t="s">
        <v>98</v>
      </c>
      <c r="G48" s="31">
        <v>401.93525699207311</v>
      </c>
      <c r="H48" s="7">
        <v>0.85</v>
      </c>
      <c r="I48" s="91">
        <f t="shared" si="9"/>
        <v>472.86500822596838</v>
      </c>
      <c r="J48" s="8">
        <f t="shared" si="10"/>
        <v>23.643250411298418</v>
      </c>
      <c r="L48" s="50" t="s">
        <v>168</v>
      </c>
      <c r="M48" s="50"/>
      <c r="O48" s="5">
        <f t="shared" si="5"/>
        <v>475</v>
      </c>
      <c r="P48" s="5">
        <f t="shared" si="5"/>
        <v>489</v>
      </c>
      <c r="Q48" s="10">
        <f t="shared" si="6"/>
        <v>0.8</v>
      </c>
    </row>
    <row r="49" spans="1:17" x14ac:dyDescent="0.2">
      <c r="A49" s="11" t="s">
        <v>130</v>
      </c>
      <c r="B49" s="6">
        <v>357.55201689845711</v>
      </c>
      <c r="C49" s="7">
        <v>0.88</v>
      </c>
      <c r="D49" s="91">
        <f t="shared" si="7"/>
        <v>406.30911011188306</v>
      </c>
      <c r="E49" s="8">
        <f t="shared" si="8"/>
        <v>21.032471582262183</v>
      </c>
      <c r="F49" s="11" t="s">
        <v>130</v>
      </c>
      <c r="G49" s="31">
        <v>307.44798310154289</v>
      </c>
      <c r="H49" s="7">
        <v>0.92</v>
      </c>
      <c r="I49" s="91">
        <f t="shared" si="9"/>
        <v>334.18259032776399</v>
      </c>
      <c r="J49" s="8">
        <f t="shared" si="10"/>
        <v>18.085175476561346</v>
      </c>
      <c r="L49" s="50" t="s">
        <v>169</v>
      </c>
      <c r="M49" s="50"/>
      <c r="O49" s="5">
        <f t="shared" si="5"/>
        <v>460</v>
      </c>
      <c r="P49" s="5">
        <f t="shared" si="5"/>
        <v>474</v>
      </c>
      <c r="Q49" s="10">
        <f t="shared" si="6"/>
        <v>0.81</v>
      </c>
    </row>
    <row r="50" spans="1:17" x14ac:dyDescent="0.2">
      <c r="A50" s="11" t="s">
        <v>129</v>
      </c>
      <c r="B50" s="6">
        <v>459.15293936817233</v>
      </c>
      <c r="C50" s="7">
        <v>0.82</v>
      </c>
      <c r="D50" s="91">
        <f t="shared" si="7"/>
        <v>559.94260898557604</v>
      </c>
      <c r="E50" s="8">
        <f t="shared" si="8"/>
        <v>27.008996433421903</v>
      </c>
      <c r="F50" s="11" t="s">
        <v>129</v>
      </c>
      <c r="G50" s="31">
        <v>281.84706063182767</v>
      </c>
      <c r="H50" s="7">
        <v>0.93</v>
      </c>
      <c r="I50" s="91">
        <f t="shared" si="9"/>
        <v>303.06135551809427</v>
      </c>
      <c r="J50" s="8">
        <f t="shared" si="10"/>
        <v>16.579238860695746</v>
      </c>
      <c r="L50" s="50" t="s">
        <v>170</v>
      </c>
      <c r="M50" s="50"/>
      <c r="O50" s="5">
        <f t="shared" si="5"/>
        <v>445</v>
      </c>
      <c r="P50" s="5">
        <f t="shared" si="5"/>
        <v>459</v>
      </c>
      <c r="Q50" s="10">
        <f t="shared" si="6"/>
        <v>0.82000000000000006</v>
      </c>
    </row>
    <row r="51" spans="1:17" x14ac:dyDescent="0.2">
      <c r="A51" s="11" t="s">
        <v>97</v>
      </c>
      <c r="B51" s="6">
        <v>334.29701153287192</v>
      </c>
      <c r="C51" s="7">
        <v>0.9</v>
      </c>
      <c r="D51" s="91">
        <f t="shared" si="7"/>
        <v>371.44112392541325</v>
      </c>
      <c r="E51" s="8">
        <f t="shared" si="8"/>
        <v>19.664530090168938</v>
      </c>
      <c r="F51" s="11" t="s">
        <v>97</v>
      </c>
      <c r="G51" s="31">
        <v>386.70298846712808</v>
      </c>
      <c r="H51" s="7">
        <v>0.86</v>
      </c>
      <c r="I51" s="91">
        <f t="shared" si="9"/>
        <v>449.65463775247451</v>
      </c>
      <c r="J51" s="8">
        <f t="shared" si="10"/>
        <v>22.747234615713417</v>
      </c>
      <c r="L51" s="50" t="s">
        <v>171</v>
      </c>
      <c r="M51" s="50"/>
      <c r="O51" s="5">
        <f t="shared" si="5"/>
        <v>430</v>
      </c>
      <c r="P51" s="5">
        <f t="shared" si="5"/>
        <v>444</v>
      </c>
      <c r="Q51" s="10">
        <f t="shared" si="6"/>
        <v>0.83000000000000007</v>
      </c>
    </row>
    <row r="52" spans="1:17" x14ac:dyDescent="0.2">
      <c r="A52" s="11" t="s">
        <v>121</v>
      </c>
      <c r="B52" s="6">
        <v>289.3361523712025</v>
      </c>
      <c r="C52" s="7">
        <v>0.93</v>
      </c>
      <c r="D52" s="91">
        <f t="shared" si="7"/>
        <v>311.11414233462631</v>
      </c>
      <c r="E52" s="8">
        <f t="shared" si="8"/>
        <v>17.019773668894263</v>
      </c>
      <c r="F52" s="11" t="s">
        <v>121</v>
      </c>
      <c r="G52" s="31">
        <v>499.6638476287975</v>
      </c>
      <c r="H52" s="7">
        <v>0.79</v>
      </c>
      <c r="I52" s="91">
        <f t="shared" si="9"/>
        <v>632.48588307442719</v>
      </c>
      <c r="J52" s="8">
        <f t="shared" si="10"/>
        <v>29.391991036988088</v>
      </c>
      <c r="L52" s="50" t="s">
        <v>109</v>
      </c>
      <c r="M52" s="50"/>
      <c r="O52" s="5">
        <f t="shared" si="5"/>
        <v>415</v>
      </c>
      <c r="P52" s="5">
        <f t="shared" si="5"/>
        <v>429</v>
      </c>
      <c r="Q52" s="10">
        <f t="shared" si="6"/>
        <v>0.84000000000000008</v>
      </c>
    </row>
    <row r="53" spans="1:17" x14ac:dyDescent="0.2">
      <c r="A53" s="11" t="s">
        <v>133</v>
      </c>
      <c r="B53" s="6">
        <v>434.19177838118168</v>
      </c>
      <c r="C53" s="7">
        <v>0.83</v>
      </c>
      <c r="D53" s="91">
        <f t="shared" si="7"/>
        <v>523.12262455564064</v>
      </c>
      <c r="E53" s="8">
        <f t="shared" si="8"/>
        <v>25.540692845951863</v>
      </c>
      <c r="F53" s="11" t="s">
        <v>133</v>
      </c>
      <c r="G53" s="31">
        <v>305.80822161881832</v>
      </c>
      <c r="H53" s="7">
        <v>0.92</v>
      </c>
      <c r="I53" s="91">
        <f t="shared" si="9"/>
        <v>332.40024089001992</v>
      </c>
      <c r="J53" s="8">
        <f t="shared" si="10"/>
        <v>17.988718918754017</v>
      </c>
      <c r="O53" s="5">
        <f t="shared" si="5"/>
        <v>400</v>
      </c>
      <c r="P53" s="5">
        <f t="shared" si="5"/>
        <v>414</v>
      </c>
      <c r="Q53" s="10">
        <f t="shared" si="6"/>
        <v>0.85000000000000009</v>
      </c>
    </row>
    <row r="54" spans="1:17" x14ac:dyDescent="0.2">
      <c r="A54" s="11" t="s">
        <v>87</v>
      </c>
      <c r="B54" s="6">
        <v>344.72055382212284</v>
      </c>
      <c r="C54" s="7">
        <v>0.89</v>
      </c>
      <c r="D54" s="91">
        <f t="shared" si="7"/>
        <v>387.32646496867733</v>
      </c>
      <c r="E54" s="8">
        <f t="shared" si="8"/>
        <v>20.277679636595462</v>
      </c>
      <c r="F54" s="11" t="s">
        <v>87</v>
      </c>
      <c r="G54" s="31">
        <v>397.27944617787716</v>
      </c>
      <c r="H54" s="7">
        <v>0.86</v>
      </c>
      <c r="I54" s="91">
        <f t="shared" si="9"/>
        <v>461.95284439288042</v>
      </c>
      <c r="J54" s="8">
        <f t="shared" si="10"/>
        <v>23.369379186933951</v>
      </c>
      <c r="O54" s="5">
        <f t="shared" si="5"/>
        <v>385</v>
      </c>
      <c r="P54" s="5">
        <f t="shared" si="5"/>
        <v>399</v>
      </c>
      <c r="Q54" s="10">
        <f t="shared" si="6"/>
        <v>0.8600000000000001</v>
      </c>
    </row>
    <row r="55" spans="1:17" x14ac:dyDescent="0.2">
      <c r="A55" s="11" t="s">
        <v>176</v>
      </c>
      <c r="B55" s="6">
        <v>475.4557335874631</v>
      </c>
      <c r="C55" s="7">
        <v>0.8</v>
      </c>
      <c r="D55" s="91">
        <f t="shared" si="7"/>
        <v>594.31966698432882</v>
      </c>
      <c r="E55" s="8">
        <f t="shared" si="8"/>
        <v>27.967984328674302</v>
      </c>
      <c r="F55" s="11" t="s">
        <v>176</v>
      </c>
      <c r="G55" s="31">
        <v>333.5442664125369</v>
      </c>
      <c r="H55" s="7">
        <v>0.9</v>
      </c>
      <c r="I55" s="91">
        <f t="shared" si="9"/>
        <v>370.60474045837435</v>
      </c>
      <c r="J55" s="8">
        <f t="shared" si="10"/>
        <v>19.620250965443347</v>
      </c>
      <c r="O55" s="5">
        <f t="shared" si="5"/>
        <v>370</v>
      </c>
      <c r="P55" s="5">
        <f t="shared" si="5"/>
        <v>384</v>
      </c>
      <c r="Q55" s="10">
        <f t="shared" si="6"/>
        <v>0.87000000000000011</v>
      </c>
    </row>
    <row r="56" spans="1:17" x14ac:dyDescent="0.2">
      <c r="A56" s="11" t="s">
        <v>89</v>
      </c>
      <c r="B56" s="6">
        <v>264.95440101334793</v>
      </c>
      <c r="C56" s="7">
        <v>0.94</v>
      </c>
      <c r="D56" s="91">
        <f t="shared" si="7"/>
        <v>281.86638405675313</v>
      </c>
      <c r="E56" s="8">
        <f t="shared" si="8"/>
        <v>15.585553000785172</v>
      </c>
      <c r="F56" s="11" t="s">
        <v>89</v>
      </c>
      <c r="G56" s="31">
        <v>381.04559898665207</v>
      </c>
      <c r="H56" s="7">
        <v>0.87</v>
      </c>
      <c r="I56" s="91">
        <f t="shared" si="9"/>
        <v>437.98344711109434</v>
      </c>
      <c r="J56" s="8">
        <f t="shared" si="10"/>
        <v>22.414446999214828</v>
      </c>
      <c r="O56" s="5">
        <f t="shared" si="5"/>
        <v>355</v>
      </c>
      <c r="P56" s="5">
        <f t="shared" si="5"/>
        <v>369</v>
      </c>
      <c r="Q56" s="10">
        <f t="shared" si="6"/>
        <v>0.88000000000000012</v>
      </c>
    </row>
    <row r="57" spans="1:17" x14ac:dyDescent="0.2">
      <c r="A57" s="11" t="s">
        <v>90</v>
      </c>
      <c r="B57" s="6">
        <v>451.39528946308764</v>
      </c>
      <c r="C57" s="7">
        <v>0.82</v>
      </c>
      <c r="D57" s="91">
        <f t="shared" si="7"/>
        <v>550.48206032083863</v>
      </c>
      <c r="E57" s="8">
        <f t="shared" si="8"/>
        <v>26.552664086063977</v>
      </c>
      <c r="F57" s="11" t="s">
        <v>90</v>
      </c>
      <c r="G57" s="31">
        <v>428.60471053691236</v>
      </c>
      <c r="H57" s="7">
        <v>0.85</v>
      </c>
      <c r="I57" s="91">
        <f t="shared" si="9"/>
        <v>504.24083592577927</v>
      </c>
      <c r="J57" s="8">
        <f t="shared" si="10"/>
        <v>25.212041796288961</v>
      </c>
      <c r="O57" s="5">
        <f t="shared" si="5"/>
        <v>340</v>
      </c>
      <c r="P57" s="5">
        <f t="shared" si="5"/>
        <v>354</v>
      </c>
      <c r="Q57" s="10">
        <f t="shared" si="6"/>
        <v>0.89000000000000012</v>
      </c>
    </row>
    <row r="58" spans="1:17" x14ac:dyDescent="0.2">
      <c r="A58" s="11" t="s">
        <v>125</v>
      </c>
      <c r="B58" s="6">
        <v>361.96216469654587</v>
      </c>
      <c r="C58" s="7">
        <v>0.88</v>
      </c>
      <c r="D58" s="91">
        <f t="shared" si="7"/>
        <v>411.32064170062029</v>
      </c>
      <c r="E58" s="8">
        <f t="shared" si="8"/>
        <v>21.291892040973288</v>
      </c>
      <c r="F58" s="11" t="s">
        <v>125</v>
      </c>
      <c r="G58" s="31">
        <v>379.03783530345413</v>
      </c>
      <c r="H58" s="7">
        <v>0.87</v>
      </c>
      <c r="I58" s="91">
        <f t="shared" si="9"/>
        <v>435.67567276259098</v>
      </c>
      <c r="J58" s="8">
        <f t="shared" si="10"/>
        <v>22.296343253144361</v>
      </c>
      <c r="O58" s="5">
        <f t="shared" si="5"/>
        <v>325</v>
      </c>
      <c r="P58" s="5">
        <f t="shared" si="5"/>
        <v>339</v>
      </c>
      <c r="Q58" s="10">
        <f t="shared" si="6"/>
        <v>0.90000000000000013</v>
      </c>
    </row>
    <row r="59" spans="1:17" x14ac:dyDescent="0.2">
      <c r="A59" s="11" t="s">
        <v>126</v>
      </c>
      <c r="B59" s="6">
        <v>255.62885495859712</v>
      </c>
      <c r="C59" s="7">
        <v>0.95</v>
      </c>
      <c r="D59" s="91">
        <f t="shared" si="7"/>
        <v>269.08300521957591</v>
      </c>
      <c r="E59" s="8">
        <f t="shared" si="8"/>
        <v>15.036991468152772</v>
      </c>
      <c r="F59" s="11" t="s">
        <v>126</v>
      </c>
      <c r="G59" s="31">
        <v>453.37114504140288</v>
      </c>
      <c r="H59" s="7">
        <v>0.82</v>
      </c>
      <c r="I59" s="91">
        <f t="shared" si="9"/>
        <v>552.89164029439382</v>
      </c>
      <c r="J59" s="8">
        <f t="shared" si="10"/>
        <v>26.668890884788404</v>
      </c>
      <c r="O59" s="5">
        <f t="shared" si="5"/>
        <v>310</v>
      </c>
      <c r="P59" s="5">
        <f t="shared" si="5"/>
        <v>324</v>
      </c>
      <c r="Q59" s="10">
        <f t="shared" si="6"/>
        <v>0.91000000000000014</v>
      </c>
    </row>
    <row r="60" spans="1:17" x14ac:dyDescent="0.2">
      <c r="A60" s="11" t="s">
        <v>120</v>
      </c>
      <c r="B60" s="6">
        <v>274.94990950916014</v>
      </c>
      <c r="C60" s="7">
        <v>0.94</v>
      </c>
      <c r="D60" s="91">
        <f t="shared" si="7"/>
        <v>292.4999037331491</v>
      </c>
      <c r="E60" s="8">
        <f t="shared" si="8"/>
        <v>16.173524088774126</v>
      </c>
      <c r="F60" s="11" t="s">
        <v>120</v>
      </c>
      <c r="G60" s="31">
        <v>441.05009049083986</v>
      </c>
      <c r="H60" s="7">
        <v>0.85</v>
      </c>
      <c r="I60" s="91">
        <f t="shared" si="9"/>
        <v>518.88245940098807</v>
      </c>
      <c r="J60" s="8">
        <f t="shared" si="10"/>
        <v>25.944122970049403</v>
      </c>
      <c r="O60" s="5">
        <f t="shared" ref="O60:P69" si="11">O59-15</f>
        <v>295</v>
      </c>
      <c r="P60" s="5">
        <f t="shared" si="11"/>
        <v>309</v>
      </c>
      <c r="Q60" s="10">
        <f t="shared" si="6"/>
        <v>0.92000000000000015</v>
      </c>
    </row>
    <row r="61" spans="1:17" x14ac:dyDescent="0.2">
      <c r="A61" s="11" t="s">
        <v>173</v>
      </c>
      <c r="B61" s="6">
        <v>388.1653105451968</v>
      </c>
      <c r="C61" s="7">
        <v>0.86</v>
      </c>
      <c r="D61" s="91">
        <f t="shared" si="7"/>
        <v>451.35501226185676</v>
      </c>
      <c r="E61" s="8">
        <f t="shared" si="8"/>
        <v>22.833253561482167</v>
      </c>
      <c r="F61" s="11" t="s">
        <v>173</v>
      </c>
      <c r="G61" s="31">
        <v>365.8346894548032</v>
      </c>
      <c r="H61" s="7">
        <v>0.88</v>
      </c>
      <c r="I61" s="91">
        <f t="shared" si="9"/>
        <v>415.72123801682181</v>
      </c>
      <c r="J61" s="8">
        <f t="shared" si="10"/>
        <v>21.519687614988424</v>
      </c>
      <c r="O61" s="5">
        <f t="shared" si="11"/>
        <v>280</v>
      </c>
      <c r="P61" s="5">
        <f t="shared" si="11"/>
        <v>294</v>
      </c>
      <c r="Q61" s="10">
        <f t="shared" si="6"/>
        <v>0.93000000000000016</v>
      </c>
    </row>
    <row r="62" spans="1:17" x14ac:dyDescent="0.2">
      <c r="A62" s="11" t="s">
        <v>88</v>
      </c>
      <c r="B62" s="6">
        <v>540.82986817142989</v>
      </c>
      <c r="C62" s="7">
        <v>0.76</v>
      </c>
      <c r="D62" s="91">
        <f t="shared" si="7"/>
        <v>711.61824759398667</v>
      </c>
      <c r="E62" s="8">
        <f t="shared" si="8"/>
        <v>31.813521657142935</v>
      </c>
      <c r="F62" s="11" t="s">
        <v>88</v>
      </c>
      <c r="G62" s="31">
        <v>324.17013182857016</v>
      </c>
      <c r="H62" s="7">
        <v>0.91</v>
      </c>
      <c r="I62" s="91">
        <f t="shared" si="9"/>
        <v>356.23091409732984</v>
      </c>
      <c r="J62" s="8">
        <f t="shared" si="10"/>
        <v>19.068831284033539</v>
      </c>
      <c r="O62" s="5">
        <f t="shared" si="11"/>
        <v>265</v>
      </c>
      <c r="P62" s="5">
        <f t="shared" si="11"/>
        <v>279</v>
      </c>
      <c r="Q62" s="10">
        <f t="shared" si="6"/>
        <v>0.94000000000000017</v>
      </c>
    </row>
    <row r="63" spans="1:17" x14ac:dyDescent="0.2">
      <c r="A63" s="11" t="s">
        <v>128</v>
      </c>
      <c r="B63" s="6">
        <v>362.17651423144184</v>
      </c>
      <c r="C63" s="7">
        <v>0.88</v>
      </c>
      <c r="D63" s="91">
        <f t="shared" si="7"/>
        <v>411.56422071754753</v>
      </c>
      <c r="E63" s="8">
        <f t="shared" si="8"/>
        <v>21.304500837143639</v>
      </c>
      <c r="F63" s="11" t="s">
        <v>128</v>
      </c>
      <c r="G63" s="31">
        <v>450.82348576855816</v>
      </c>
      <c r="H63" s="7">
        <v>0.82</v>
      </c>
      <c r="I63" s="91">
        <f t="shared" si="9"/>
        <v>549.7847387421441</v>
      </c>
      <c r="J63" s="8">
        <f t="shared" si="10"/>
        <v>26.519028574621068</v>
      </c>
      <c r="O63" s="5">
        <f t="shared" si="11"/>
        <v>250</v>
      </c>
      <c r="P63" s="5">
        <f t="shared" si="11"/>
        <v>264</v>
      </c>
      <c r="Q63" s="10">
        <f t="shared" si="6"/>
        <v>0.95000000000000018</v>
      </c>
    </row>
    <row r="64" spans="1:17" x14ac:dyDescent="0.2">
      <c r="A64" s="11" t="s">
        <v>174</v>
      </c>
      <c r="B64" s="6">
        <v>413.40715604970239</v>
      </c>
      <c r="C64" s="7">
        <v>0.85</v>
      </c>
      <c r="D64" s="91">
        <f t="shared" si="7"/>
        <v>486.36136005847339</v>
      </c>
      <c r="E64" s="8">
        <f t="shared" si="8"/>
        <v>24.31806800292367</v>
      </c>
      <c r="F64" s="11" t="s">
        <v>174</v>
      </c>
      <c r="G64" s="31">
        <v>361.59284395029761</v>
      </c>
      <c r="H64" s="7">
        <v>0.88</v>
      </c>
      <c r="I64" s="91">
        <f t="shared" si="9"/>
        <v>410.90095903442909</v>
      </c>
      <c r="J64" s="8">
        <f t="shared" si="10"/>
        <v>21.270167291193978</v>
      </c>
      <c r="O64" s="5">
        <f t="shared" si="11"/>
        <v>235</v>
      </c>
      <c r="P64" s="5">
        <f t="shared" si="11"/>
        <v>249</v>
      </c>
      <c r="Q64" s="10">
        <f t="shared" si="6"/>
        <v>0.96000000000000019</v>
      </c>
    </row>
    <row r="65" spans="1:17" x14ac:dyDescent="0.2">
      <c r="A65" s="11" t="s">
        <v>122</v>
      </c>
      <c r="B65" s="6">
        <v>284.94715440203635</v>
      </c>
      <c r="C65" s="7">
        <v>0.93</v>
      </c>
      <c r="D65" s="91">
        <f t="shared" si="7"/>
        <v>306.39478967960895</v>
      </c>
      <c r="E65" s="8">
        <f t="shared" si="8"/>
        <v>16.761597317766842</v>
      </c>
      <c r="F65" s="11" t="s">
        <v>122</v>
      </c>
      <c r="G65" s="31">
        <v>406.05284559796365</v>
      </c>
      <c r="H65" s="7">
        <v>0.85</v>
      </c>
      <c r="I65" s="91">
        <f t="shared" si="9"/>
        <v>477.70923011525139</v>
      </c>
      <c r="J65" s="8">
        <f t="shared" si="10"/>
        <v>23.885461505762567</v>
      </c>
      <c r="O65" s="5">
        <f t="shared" si="11"/>
        <v>220</v>
      </c>
      <c r="P65" s="5">
        <f t="shared" si="11"/>
        <v>234</v>
      </c>
      <c r="Q65" s="10">
        <f t="shared" si="6"/>
        <v>0.9700000000000002</v>
      </c>
    </row>
    <row r="66" spans="1:17" x14ac:dyDescent="0.2">
      <c r="A66" s="11" t="s">
        <v>172</v>
      </c>
      <c r="B66" s="6">
        <v>406.36045646440164</v>
      </c>
      <c r="C66" s="7">
        <v>0.85</v>
      </c>
      <c r="D66" s="91">
        <f t="shared" si="7"/>
        <v>478.07112525223721</v>
      </c>
      <c r="E66" s="8">
        <f t="shared" si="8"/>
        <v>23.903556262611861</v>
      </c>
      <c r="F66" s="11" t="s">
        <v>172</v>
      </c>
      <c r="G66" s="31">
        <v>389.63954353559836</v>
      </c>
      <c r="H66" s="7">
        <v>0.86</v>
      </c>
      <c r="I66" s="91">
        <f t="shared" si="9"/>
        <v>453.06923666930044</v>
      </c>
      <c r="J66" s="8">
        <f t="shared" si="10"/>
        <v>22.919973149152845</v>
      </c>
      <c r="O66" s="5">
        <f t="shared" si="11"/>
        <v>205</v>
      </c>
      <c r="P66" s="5">
        <f t="shared" si="11"/>
        <v>219</v>
      </c>
      <c r="Q66" s="10">
        <f t="shared" si="6"/>
        <v>0.9800000000000002</v>
      </c>
    </row>
    <row r="67" spans="1:17" x14ac:dyDescent="0.2">
      <c r="A67" s="11" t="s">
        <v>179</v>
      </c>
      <c r="B67" s="6">
        <v>501.70725658163099</v>
      </c>
      <c r="C67" s="7">
        <v>0.79</v>
      </c>
      <c r="D67" s="91">
        <f t="shared" si="7"/>
        <v>635.07247668560876</v>
      </c>
      <c r="E67" s="8">
        <f t="shared" si="8"/>
        <v>29.51219156362535</v>
      </c>
      <c r="F67" s="11" t="s">
        <v>179</v>
      </c>
      <c r="G67" s="31">
        <v>349.29274341836901</v>
      </c>
      <c r="H67" s="7">
        <v>0.89</v>
      </c>
      <c r="I67" s="91">
        <f t="shared" si="9"/>
        <v>392.46375664985283</v>
      </c>
      <c r="J67" s="8">
        <f t="shared" si="10"/>
        <v>20.546631965786414</v>
      </c>
      <c r="O67" s="5">
        <f t="shared" si="11"/>
        <v>190</v>
      </c>
      <c r="P67" s="5">
        <f t="shared" si="11"/>
        <v>204</v>
      </c>
      <c r="Q67" s="10">
        <f t="shared" si="6"/>
        <v>0.99000000000000021</v>
      </c>
    </row>
    <row r="68" spans="1:17" x14ac:dyDescent="0.2">
      <c r="A68" s="11" t="s">
        <v>124</v>
      </c>
      <c r="B68" s="6">
        <v>347.31886405110424</v>
      </c>
      <c r="C68" s="7">
        <v>0.89</v>
      </c>
      <c r="D68" s="91">
        <f t="shared" si="7"/>
        <v>390.24591466416206</v>
      </c>
      <c r="E68" s="8">
        <f t="shared" si="8"/>
        <v>20.430521414770837</v>
      </c>
      <c r="F68" s="11" t="s">
        <v>124</v>
      </c>
      <c r="G68" s="31">
        <v>363.68113594889576</v>
      </c>
      <c r="H68" s="7">
        <v>0.88</v>
      </c>
      <c r="I68" s="91">
        <f t="shared" si="9"/>
        <v>413.27401812374518</v>
      </c>
      <c r="J68" s="8">
        <f t="shared" si="10"/>
        <v>21.39300799699387</v>
      </c>
      <c r="O68" s="5">
        <f t="shared" si="11"/>
        <v>175</v>
      </c>
      <c r="P68" s="5">
        <f t="shared" si="11"/>
        <v>189</v>
      </c>
      <c r="Q68" s="10">
        <f t="shared" si="6"/>
        <v>1.0000000000000002</v>
      </c>
    </row>
    <row r="69" spans="1:17" x14ac:dyDescent="0.2">
      <c r="A69" s="11" t="s">
        <v>123</v>
      </c>
      <c r="B69" s="6">
        <v>312.10455430487929</v>
      </c>
      <c r="C69" s="7">
        <v>0.91</v>
      </c>
      <c r="D69" s="91">
        <f t="shared" si="7"/>
        <v>342.97203769766952</v>
      </c>
      <c r="E69" s="8">
        <f t="shared" si="8"/>
        <v>18.359091429698783</v>
      </c>
      <c r="F69" s="11" t="s">
        <v>123</v>
      </c>
      <c r="G69" s="31">
        <v>362.89544569512071</v>
      </c>
      <c r="H69" s="7">
        <v>0.88</v>
      </c>
      <c r="I69" s="91">
        <f t="shared" si="9"/>
        <v>412.38118828990991</v>
      </c>
      <c r="J69" s="8">
        <f t="shared" si="10"/>
        <v>21.346790923242395</v>
      </c>
      <c r="O69" s="5">
        <f t="shared" si="11"/>
        <v>160</v>
      </c>
      <c r="P69" s="5">
        <f t="shared" si="11"/>
        <v>174</v>
      </c>
      <c r="Q69" s="10">
        <f t="shared" si="6"/>
        <v>1.0100000000000002</v>
      </c>
    </row>
    <row r="70" spans="1:17" x14ac:dyDescent="0.2">
      <c r="A70" s="11" t="s">
        <v>177</v>
      </c>
      <c r="B70" s="6">
        <v>376.29154873119222</v>
      </c>
      <c r="C70" s="7">
        <v>0.87</v>
      </c>
      <c r="D70" s="91">
        <f t="shared" si="7"/>
        <v>432.51902153010599</v>
      </c>
      <c r="E70" s="8">
        <f t="shared" si="8"/>
        <v>22.134796984187776</v>
      </c>
      <c r="F70" s="11" t="s">
        <v>177</v>
      </c>
      <c r="G70" s="31">
        <v>359.70845126880778</v>
      </c>
      <c r="H70" s="7">
        <v>0.88</v>
      </c>
      <c r="I70" s="91">
        <f t="shared" si="9"/>
        <v>408.75960371455432</v>
      </c>
      <c r="J70" s="8">
        <f t="shared" si="10"/>
        <v>21.159320662871046</v>
      </c>
      <c r="O70" s="5">
        <v>159</v>
      </c>
      <c r="P70" s="5" t="s">
        <v>118</v>
      </c>
      <c r="Q70" s="10">
        <f t="shared" si="6"/>
        <v>1.0200000000000002</v>
      </c>
    </row>
    <row r="71" spans="1:17" x14ac:dyDescent="0.2">
      <c r="A71" s="11" t="s">
        <v>86</v>
      </c>
      <c r="B71" s="6">
        <v>281.67330475023437</v>
      </c>
      <c r="C71" s="7">
        <v>0.93</v>
      </c>
      <c r="D71" s="91">
        <f t="shared" si="7"/>
        <v>302.87452123681112</v>
      </c>
      <c r="E71" s="8">
        <f t="shared" si="8"/>
        <v>16.569017926484374</v>
      </c>
      <c r="F71" s="11" t="s">
        <v>86</v>
      </c>
      <c r="G71" s="31">
        <v>330.32669524976563</v>
      </c>
      <c r="H71" s="7">
        <v>0.9</v>
      </c>
      <c r="I71" s="91">
        <f t="shared" si="9"/>
        <v>367.02966138862848</v>
      </c>
      <c r="J71" s="8">
        <f t="shared" si="10"/>
        <v>19.430982073515626</v>
      </c>
      <c r="O71" s="27"/>
      <c r="P71" s="27"/>
      <c r="Q71" s="28"/>
    </row>
    <row r="72" spans="1:17" x14ac:dyDescent="0.2">
      <c r="A72" s="11" t="s">
        <v>175</v>
      </c>
      <c r="B72" s="6">
        <v>517.16930258320315</v>
      </c>
      <c r="C72" s="7">
        <v>0.78</v>
      </c>
      <c r="D72" s="91">
        <f t="shared" si="7"/>
        <v>663.03756741436302</v>
      </c>
      <c r="E72" s="8">
        <f t="shared" si="8"/>
        <v>30.421723681364892</v>
      </c>
      <c r="F72" s="11" t="s">
        <v>175</v>
      </c>
      <c r="G72" s="31">
        <v>303.83069741679685</v>
      </c>
      <c r="H72" s="7">
        <v>0.92</v>
      </c>
      <c r="I72" s="91">
        <f t="shared" si="9"/>
        <v>330.25075806173567</v>
      </c>
      <c r="J72" s="8">
        <f t="shared" si="10"/>
        <v>17.872393965693931</v>
      </c>
      <c r="O72" s="27"/>
      <c r="P72" s="27"/>
      <c r="Q72" s="28"/>
    </row>
    <row r="73" spans="1:17" x14ac:dyDescent="0.2">
      <c r="A73" s="11" t="s">
        <v>95</v>
      </c>
      <c r="B73" s="6">
        <v>336.29576331022849</v>
      </c>
      <c r="C73" s="7">
        <v>0.9</v>
      </c>
      <c r="D73" s="91">
        <f t="shared" si="7"/>
        <v>373.6619592335872</v>
      </c>
      <c r="E73" s="8">
        <f t="shared" si="8"/>
        <v>19.782103724131087</v>
      </c>
      <c r="F73" s="11" t="s">
        <v>95</v>
      </c>
      <c r="G73" s="31">
        <v>317.70423668977151</v>
      </c>
      <c r="H73" s="7">
        <v>0.91</v>
      </c>
      <c r="I73" s="91">
        <f t="shared" si="9"/>
        <v>349.12553482392474</v>
      </c>
      <c r="J73" s="8">
        <f t="shared" si="10"/>
        <v>18.688484511163029</v>
      </c>
      <c r="O73" s="27"/>
      <c r="P73" s="27"/>
      <c r="Q73" s="28"/>
    </row>
    <row r="74" spans="1:17" x14ac:dyDescent="0.2">
      <c r="A74" s="11" t="s">
        <v>180</v>
      </c>
      <c r="B74" s="6">
        <v>451.50159407827118</v>
      </c>
      <c r="C74" s="7">
        <v>0.82</v>
      </c>
      <c r="D74" s="91">
        <f t="shared" si="7"/>
        <v>550.61170009545265</v>
      </c>
      <c r="E74" s="8">
        <f t="shared" si="8"/>
        <v>26.558917298721834</v>
      </c>
      <c r="F74" s="11" t="s">
        <v>180</v>
      </c>
      <c r="G74" s="31">
        <v>275.49840592172882</v>
      </c>
      <c r="H74" s="7">
        <v>0.94</v>
      </c>
      <c r="I74" s="91">
        <f t="shared" si="9"/>
        <v>293.0834105550307</v>
      </c>
      <c r="J74" s="8">
        <f t="shared" si="10"/>
        <v>16.205788583631108</v>
      </c>
      <c r="O74" s="27"/>
      <c r="P74" s="27"/>
      <c r="Q74" s="28"/>
    </row>
    <row r="75" spans="1:17" x14ac:dyDescent="0.2">
      <c r="A75" s="11" t="s">
        <v>181</v>
      </c>
      <c r="B75" s="6">
        <v>412.95715885648769</v>
      </c>
      <c r="C75" s="7">
        <v>0.85</v>
      </c>
      <c r="D75" s="91">
        <f t="shared" si="7"/>
        <v>485.83195159586791</v>
      </c>
      <c r="E75" s="8">
        <f t="shared" si="8"/>
        <v>24.291597579793393</v>
      </c>
      <c r="F75" s="11" t="s">
        <v>181</v>
      </c>
      <c r="G75" s="31">
        <v>395.04284114351231</v>
      </c>
      <c r="H75" s="7">
        <v>0.86</v>
      </c>
      <c r="I75" s="91">
        <f t="shared" si="9"/>
        <v>459.3521408645492</v>
      </c>
      <c r="J75" s="8">
        <f t="shared" si="10"/>
        <v>23.237814184912487</v>
      </c>
      <c r="O75" s="27"/>
      <c r="P75" s="27"/>
      <c r="Q75" s="28"/>
    </row>
    <row r="76" spans="1:17" x14ac:dyDescent="0.2">
      <c r="A76" s="11" t="s">
        <v>134</v>
      </c>
      <c r="B76" s="6">
        <v>327.30930004457019</v>
      </c>
      <c r="C76" s="7">
        <v>0.9</v>
      </c>
      <c r="D76" s="91">
        <f t="shared" si="7"/>
        <v>363.67700004952241</v>
      </c>
      <c r="E76" s="8">
        <f t="shared" si="8"/>
        <v>19.253488237915892</v>
      </c>
      <c r="F76" s="11" t="s">
        <v>134</v>
      </c>
      <c r="G76" s="31">
        <v>343.69069995542981</v>
      </c>
      <c r="H76" s="7">
        <v>0.89</v>
      </c>
      <c r="I76" s="91">
        <f t="shared" si="9"/>
        <v>386.16932579261777</v>
      </c>
      <c r="J76" s="8">
        <f t="shared" si="10"/>
        <v>20.217099997378224</v>
      </c>
      <c r="O76" s="27"/>
      <c r="P76" s="27"/>
    </row>
    <row r="77" spans="1:17" x14ac:dyDescent="0.2">
      <c r="A77" s="11" t="s">
        <v>96</v>
      </c>
      <c r="B77" s="6">
        <v>303.88067159684135</v>
      </c>
      <c r="C77" s="7">
        <v>0.92</v>
      </c>
      <c r="D77" s="91">
        <f t="shared" si="7"/>
        <v>330.30507782265363</v>
      </c>
      <c r="E77" s="8">
        <f t="shared" si="8"/>
        <v>17.875333623343607</v>
      </c>
      <c r="F77" s="11" t="s">
        <v>96</v>
      </c>
      <c r="G77" s="31">
        <v>353.11932840315865</v>
      </c>
      <c r="H77" s="7">
        <v>0.89</v>
      </c>
      <c r="I77" s="91">
        <f t="shared" si="9"/>
        <v>396.76329034062769</v>
      </c>
      <c r="J77" s="8">
        <f t="shared" si="10"/>
        <v>20.771725200185802</v>
      </c>
      <c r="O77" s="27"/>
      <c r="P77" s="27"/>
    </row>
    <row r="78" spans="1:17" x14ac:dyDescent="0.2">
      <c r="A78" s="11" t="s">
        <v>178</v>
      </c>
      <c r="B78" s="6">
        <v>323.82759708854508</v>
      </c>
      <c r="C78" s="7">
        <v>0.91</v>
      </c>
      <c r="D78" s="91">
        <f t="shared" si="7"/>
        <v>355.85450229510445</v>
      </c>
      <c r="E78" s="8">
        <f t="shared" si="8"/>
        <v>19.048682181679123</v>
      </c>
      <c r="F78" s="11" t="s">
        <v>178</v>
      </c>
      <c r="G78" s="31">
        <v>340.17240291145492</v>
      </c>
      <c r="H78" s="7">
        <v>0.89</v>
      </c>
      <c r="I78" s="91">
        <f t="shared" si="9"/>
        <v>382.21618304657858</v>
      </c>
      <c r="J78" s="8">
        <f t="shared" si="10"/>
        <v>20.010141347732642</v>
      </c>
      <c r="O78" s="27"/>
      <c r="P78" s="27"/>
    </row>
    <row r="79" spans="1:17" x14ac:dyDescent="0.2">
      <c r="B79" s="90">
        <f>SUM(B47:B78)</f>
        <v>11850.049047416138</v>
      </c>
      <c r="C79" s="72">
        <f>B79/544</f>
        <v>21.783178395985548</v>
      </c>
      <c r="O79" s="27"/>
      <c r="P79" s="27"/>
    </row>
    <row r="80" spans="1:17" x14ac:dyDescent="0.2">
      <c r="O80" s="27"/>
      <c r="P80" s="27"/>
    </row>
    <row r="81" spans="1:17" x14ac:dyDescent="0.2">
      <c r="A81" s="76" t="s">
        <v>153</v>
      </c>
      <c r="O81" s="27"/>
      <c r="P81" s="27"/>
      <c r="Q81" s="28"/>
    </row>
    <row r="82" spans="1:17" x14ac:dyDescent="0.2">
      <c r="A82" s="76" t="s">
        <v>151</v>
      </c>
      <c r="O82" s="27"/>
      <c r="P82" s="27"/>
      <c r="Q82" s="28"/>
    </row>
    <row r="83" spans="1:17" x14ac:dyDescent="0.2">
      <c r="A83" s="76" t="s">
        <v>154</v>
      </c>
      <c r="O83" s="27"/>
      <c r="P83" s="27"/>
      <c r="Q83" s="28"/>
    </row>
    <row r="84" spans="1:17" x14ac:dyDescent="0.2">
      <c r="B84" s="76" t="s">
        <v>182</v>
      </c>
      <c r="O84" s="27"/>
      <c r="P84" s="27"/>
      <c r="Q84" s="28"/>
    </row>
    <row r="85" spans="1:17" x14ac:dyDescent="0.2">
      <c r="B85" s="76" t="s">
        <v>183</v>
      </c>
    </row>
    <row r="87" spans="1:17" x14ac:dyDescent="0.2">
      <c r="B87" s="76" t="s">
        <v>152</v>
      </c>
    </row>
    <row r="89" spans="1:17" x14ac:dyDescent="0.2">
      <c r="B89" s="76" t="s">
        <v>184</v>
      </c>
    </row>
  </sheetData>
  <sortState xmlns:xlrd2="http://schemas.microsoft.com/office/spreadsheetml/2017/richdata2" ref="F47:J78">
    <sortCondition ref="F47:F78"/>
  </sortState>
  <mergeCells count="3">
    <mergeCell ref="F6:G6"/>
    <mergeCell ref="W2:AB2"/>
    <mergeCell ref="P2:V2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1"/>
  <sheetViews>
    <sheetView showGridLines="0" zoomScaleNormal="100" workbookViewId="0">
      <selection activeCell="AK3" sqref="AK3"/>
    </sheetView>
  </sheetViews>
  <sheetFormatPr defaultRowHeight="12" x14ac:dyDescent="0.2"/>
  <cols>
    <col min="1" max="8" width="4" style="51" customWidth="1"/>
    <col min="9" max="9" width="1.7109375" style="51" customWidth="1"/>
    <col min="10" max="17" width="4" style="51" customWidth="1"/>
    <col min="18" max="18" width="1.7109375" style="51" customWidth="1"/>
    <col min="19" max="26" width="4" style="51" customWidth="1"/>
    <col min="27" max="27" width="1.7109375" style="51" customWidth="1"/>
    <col min="28" max="35" width="4" style="51" customWidth="1"/>
    <col min="36" max="36" width="0.85546875" style="51" customWidth="1"/>
    <col min="37" max="43" width="3.7109375" style="51" customWidth="1"/>
    <col min="44" max="45" width="4.140625" style="51" customWidth="1"/>
    <col min="46" max="56" width="4.7109375" style="51" customWidth="1"/>
    <col min="57" max="16384" width="9.140625" style="51"/>
  </cols>
  <sheetData>
    <row r="1" spans="1:45" ht="9.9499999999999993" customHeight="1" thickBot="1" x14ac:dyDescent="0.25">
      <c r="A1" s="224" t="s">
        <v>2</v>
      </c>
      <c r="B1" s="309"/>
      <c r="C1" s="309"/>
      <c r="D1" s="309"/>
      <c r="E1" s="309"/>
      <c r="F1" s="309"/>
      <c r="G1" s="309"/>
      <c r="H1" s="310"/>
      <c r="J1" s="311" t="s">
        <v>3</v>
      </c>
      <c r="K1" s="312"/>
      <c r="L1" s="312"/>
      <c r="M1" s="312"/>
      <c r="N1" s="313"/>
      <c r="O1" s="313"/>
      <c r="P1" s="313"/>
      <c r="Q1" s="314"/>
      <c r="R1" s="52"/>
      <c r="S1" s="210" t="s">
        <v>0</v>
      </c>
      <c r="T1" s="304"/>
      <c r="U1" s="304"/>
      <c r="V1" s="304"/>
      <c r="W1" s="304"/>
      <c r="X1" s="304"/>
      <c r="Y1" s="304"/>
      <c r="Z1" s="305"/>
      <c r="AA1" s="52"/>
      <c r="AB1" s="306" t="s">
        <v>1</v>
      </c>
      <c r="AC1" s="307"/>
      <c r="AD1" s="307"/>
      <c r="AE1" s="307"/>
      <c r="AF1" s="307"/>
      <c r="AG1" s="307"/>
      <c r="AH1" s="307"/>
      <c r="AI1" s="308"/>
    </row>
    <row r="2" spans="1:45" ht="9.9499999999999993" customHeight="1" x14ac:dyDescent="0.2">
      <c r="A2" s="121"/>
      <c r="B2" s="122"/>
      <c r="C2" s="122"/>
      <c r="D2" s="122"/>
      <c r="E2" s="122"/>
      <c r="F2" s="122"/>
      <c r="G2" s="122"/>
      <c r="H2" s="123"/>
      <c r="J2" s="321"/>
      <c r="K2" s="322"/>
      <c r="L2" s="322"/>
      <c r="M2" s="322"/>
      <c r="N2" s="322"/>
      <c r="O2" s="322"/>
      <c r="P2" s="322"/>
      <c r="Q2" s="323"/>
      <c r="S2" s="315"/>
      <c r="T2" s="316"/>
      <c r="U2" s="316"/>
      <c r="V2" s="316"/>
      <c r="W2" s="316"/>
      <c r="X2" s="316"/>
      <c r="Y2" s="316"/>
      <c r="Z2" s="317"/>
      <c r="AB2" s="318"/>
      <c r="AC2" s="319"/>
      <c r="AD2" s="319"/>
      <c r="AE2" s="319"/>
      <c r="AF2" s="319"/>
      <c r="AG2" s="319"/>
      <c r="AH2" s="319"/>
      <c r="AI2" s="320"/>
      <c r="AM2" s="21" t="s">
        <v>116</v>
      </c>
      <c r="AN2" s="22"/>
      <c r="AO2" s="22"/>
      <c r="AP2" s="22"/>
      <c r="AQ2" s="22"/>
      <c r="AR2" s="22"/>
      <c r="AS2" s="23"/>
    </row>
    <row r="3" spans="1:45" ht="9.9499999999999993" customHeight="1" thickBot="1" x14ac:dyDescent="0.25">
      <c r="A3" s="284" t="s">
        <v>186</v>
      </c>
      <c r="B3" s="103"/>
      <c r="C3" s="103"/>
      <c r="D3" s="103"/>
      <c r="E3" s="57"/>
      <c r="F3" s="55" t="s">
        <v>73</v>
      </c>
      <c r="G3" s="58">
        <v>0</v>
      </c>
      <c r="H3" s="59"/>
      <c r="J3" s="284" t="s">
        <v>155</v>
      </c>
      <c r="K3" s="103"/>
      <c r="L3" s="103"/>
      <c r="M3" s="103"/>
      <c r="N3" s="57"/>
      <c r="O3" s="55" t="s">
        <v>73</v>
      </c>
      <c r="P3" s="58">
        <v>0</v>
      </c>
      <c r="Q3" s="59"/>
      <c r="S3" s="324" t="s">
        <v>158</v>
      </c>
      <c r="T3" s="103"/>
      <c r="U3" s="103"/>
      <c r="V3" s="103"/>
      <c r="W3" s="57"/>
      <c r="X3" s="55" t="s">
        <v>73</v>
      </c>
      <c r="Y3" s="58">
        <v>0</v>
      </c>
      <c r="Z3" s="59"/>
      <c r="AB3" s="324" t="s">
        <v>162</v>
      </c>
      <c r="AC3" s="103"/>
      <c r="AD3" s="103"/>
      <c r="AE3" s="103"/>
      <c r="AF3" s="57"/>
      <c r="AG3" s="55" t="s">
        <v>73</v>
      </c>
      <c r="AH3" s="58">
        <v>0</v>
      </c>
      <c r="AI3" s="59"/>
      <c r="AJ3" s="52"/>
      <c r="AM3" s="24" t="s">
        <v>117</v>
      </c>
      <c r="AN3" s="25"/>
      <c r="AO3" s="25"/>
      <c r="AP3" s="25"/>
      <c r="AQ3" s="25"/>
      <c r="AR3" s="25"/>
      <c r="AS3" s="26"/>
    </row>
    <row r="4" spans="1:45" ht="9.9499999999999993" customHeight="1" x14ac:dyDescent="0.2">
      <c r="A4" s="64"/>
      <c r="H4" s="65"/>
      <c r="J4" s="64"/>
      <c r="Q4" s="65"/>
      <c r="S4" s="325"/>
      <c r="T4" s="326"/>
      <c r="U4" s="326"/>
      <c r="V4" s="326"/>
      <c r="W4" s="60"/>
      <c r="X4" s="61"/>
      <c r="Y4" s="62"/>
      <c r="Z4" s="63"/>
      <c r="AB4" s="64"/>
      <c r="AI4" s="65"/>
    </row>
    <row r="5" spans="1:45" ht="9.9499999999999993" customHeight="1" x14ac:dyDescent="0.2">
      <c r="A5" s="101" t="s">
        <v>4</v>
      </c>
      <c r="B5" s="102"/>
      <c r="C5" s="102"/>
      <c r="D5" s="103">
        <v>2022</v>
      </c>
      <c r="E5" s="104"/>
      <c r="F5" s="110" t="s">
        <v>5</v>
      </c>
      <c r="G5" s="111"/>
      <c r="H5" s="112"/>
      <c r="J5" s="101" t="s">
        <v>4</v>
      </c>
      <c r="K5" s="113"/>
      <c r="L5" s="113"/>
      <c r="M5" s="103">
        <v>2022</v>
      </c>
      <c r="N5" s="104"/>
      <c r="O5" s="110" t="s">
        <v>5</v>
      </c>
      <c r="P5" s="110"/>
      <c r="Q5" s="114"/>
      <c r="R5" s="52"/>
      <c r="S5" s="101" t="s">
        <v>4</v>
      </c>
      <c r="T5" s="102"/>
      <c r="U5" s="102"/>
      <c r="V5" s="103">
        <v>2022</v>
      </c>
      <c r="W5" s="104"/>
      <c r="X5" s="110" t="s">
        <v>5</v>
      </c>
      <c r="Y5" s="111"/>
      <c r="Z5" s="112"/>
      <c r="AA5" s="52"/>
      <c r="AB5" s="101" t="s">
        <v>4</v>
      </c>
      <c r="AC5" s="102"/>
      <c r="AD5" s="102"/>
      <c r="AE5" s="103">
        <v>2022</v>
      </c>
      <c r="AF5" s="104"/>
      <c r="AG5" s="110" t="s">
        <v>5</v>
      </c>
      <c r="AH5" s="111"/>
      <c r="AI5" s="112"/>
    </row>
    <row r="6" spans="1:45" ht="9.9499999999999993" customHeight="1" x14ac:dyDescent="0.2">
      <c r="A6" s="53" t="s">
        <v>6</v>
      </c>
      <c r="B6" s="54">
        <v>7</v>
      </c>
      <c r="C6" s="55" t="s">
        <v>7</v>
      </c>
      <c r="D6" s="56">
        <v>10</v>
      </c>
      <c r="E6" s="53" t="s">
        <v>6</v>
      </c>
      <c r="F6" s="54">
        <v>17</v>
      </c>
      <c r="G6" s="55" t="s">
        <v>7</v>
      </c>
      <c r="H6" s="56">
        <v>24</v>
      </c>
      <c r="J6" s="53" t="s">
        <v>6</v>
      </c>
      <c r="K6" s="54">
        <v>17</v>
      </c>
      <c r="L6" s="55" t="s">
        <v>7</v>
      </c>
      <c r="M6" s="56">
        <v>7</v>
      </c>
      <c r="N6" s="53" t="s">
        <v>6</v>
      </c>
      <c r="O6" s="54">
        <v>7</v>
      </c>
      <c r="P6" s="55" t="s">
        <v>7</v>
      </c>
      <c r="Q6" s="56">
        <v>13</v>
      </c>
      <c r="R6" s="52"/>
      <c r="S6" s="53" t="s">
        <v>6</v>
      </c>
      <c r="T6" s="54">
        <v>21</v>
      </c>
      <c r="U6" s="55" t="s">
        <v>7</v>
      </c>
      <c r="V6" s="56">
        <v>14</v>
      </c>
      <c r="W6" s="53" t="s">
        <v>6</v>
      </c>
      <c r="X6" s="54">
        <v>17</v>
      </c>
      <c r="Y6" s="55" t="s">
        <v>7</v>
      </c>
      <c r="Z6" s="56">
        <v>10</v>
      </c>
      <c r="AA6" s="52"/>
      <c r="AB6" s="53" t="s">
        <v>6</v>
      </c>
      <c r="AC6" s="54">
        <v>17</v>
      </c>
      <c r="AD6" s="55" t="s">
        <v>7</v>
      </c>
      <c r="AE6" s="56">
        <v>10</v>
      </c>
      <c r="AF6" s="53" t="s">
        <v>6</v>
      </c>
      <c r="AG6" s="54">
        <v>6</v>
      </c>
      <c r="AH6" s="55" t="s">
        <v>7</v>
      </c>
      <c r="AI6" s="56">
        <v>3</v>
      </c>
    </row>
    <row r="7" spans="1:45" ht="9.9499999999999993" customHeight="1" x14ac:dyDescent="0.2">
      <c r="A7" s="53" t="s">
        <v>8</v>
      </c>
      <c r="B7" s="54">
        <v>0</v>
      </c>
      <c r="C7" s="55" t="s">
        <v>9</v>
      </c>
      <c r="D7" s="56">
        <v>7</v>
      </c>
      <c r="E7" s="53" t="s">
        <v>8</v>
      </c>
      <c r="F7" s="54">
        <v>14</v>
      </c>
      <c r="G7" s="55" t="s">
        <v>9</v>
      </c>
      <c r="H7" s="56">
        <v>10</v>
      </c>
      <c r="J7" s="53" t="s">
        <v>8</v>
      </c>
      <c r="K7" s="54">
        <v>10</v>
      </c>
      <c r="L7" s="55" t="s">
        <v>9</v>
      </c>
      <c r="M7" s="56">
        <v>17</v>
      </c>
      <c r="N7" s="53" t="s">
        <v>8</v>
      </c>
      <c r="O7" s="54">
        <v>14</v>
      </c>
      <c r="P7" s="55" t="s">
        <v>9</v>
      </c>
      <c r="Q7" s="56">
        <v>14</v>
      </c>
      <c r="R7" s="52"/>
      <c r="S7" s="53" t="s">
        <v>8</v>
      </c>
      <c r="T7" s="54">
        <v>6</v>
      </c>
      <c r="U7" s="55" t="s">
        <v>9</v>
      </c>
      <c r="V7" s="56">
        <v>14</v>
      </c>
      <c r="W7" s="53" t="s">
        <v>8</v>
      </c>
      <c r="X7" s="54">
        <v>14</v>
      </c>
      <c r="Y7" s="55" t="s">
        <v>9</v>
      </c>
      <c r="Z7" s="56">
        <v>7</v>
      </c>
      <c r="AA7" s="52"/>
      <c r="AB7" s="53" t="s">
        <v>8</v>
      </c>
      <c r="AC7" s="54">
        <v>7</v>
      </c>
      <c r="AD7" s="55" t="s">
        <v>9</v>
      </c>
      <c r="AE7" s="56">
        <v>7</v>
      </c>
      <c r="AF7" s="53" t="s">
        <v>8</v>
      </c>
      <c r="AG7" s="54">
        <v>10</v>
      </c>
      <c r="AH7" s="55" t="s">
        <v>9</v>
      </c>
      <c r="AI7" s="56">
        <v>10</v>
      </c>
      <c r="AK7" s="70"/>
      <c r="AL7" s="70"/>
      <c r="AM7" s="70"/>
      <c r="AN7" s="70"/>
      <c r="AO7" s="70"/>
      <c r="AP7" s="70"/>
    </row>
    <row r="8" spans="1:45" ht="9.9499999999999993" customHeight="1" x14ac:dyDescent="0.2">
      <c r="A8" s="53" t="s">
        <v>10</v>
      </c>
      <c r="B8" s="54">
        <v>14</v>
      </c>
      <c r="C8" s="55" t="s">
        <v>11</v>
      </c>
      <c r="D8" s="56">
        <v>14</v>
      </c>
      <c r="E8" s="53" t="s">
        <v>10</v>
      </c>
      <c r="F8" s="54">
        <v>24</v>
      </c>
      <c r="G8" s="55" t="s">
        <v>11</v>
      </c>
      <c r="H8" s="56">
        <v>14</v>
      </c>
      <c r="J8" s="53" t="s">
        <v>10</v>
      </c>
      <c r="K8" s="54">
        <v>7</v>
      </c>
      <c r="L8" s="55" t="s">
        <v>11</v>
      </c>
      <c r="M8" s="56">
        <v>14</v>
      </c>
      <c r="N8" s="53" t="s">
        <v>10</v>
      </c>
      <c r="O8" s="54">
        <v>21</v>
      </c>
      <c r="P8" s="55" t="s">
        <v>11</v>
      </c>
      <c r="Q8" s="56">
        <v>13</v>
      </c>
      <c r="R8" s="52"/>
      <c r="S8" s="53" t="s">
        <v>10</v>
      </c>
      <c r="T8" s="54">
        <v>14</v>
      </c>
      <c r="U8" s="55" t="s">
        <v>11</v>
      </c>
      <c r="V8" s="56">
        <v>7</v>
      </c>
      <c r="W8" s="53" t="s">
        <v>10</v>
      </c>
      <c r="X8" s="54">
        <v>10</v>
      </c>
      <c r="Y8" s="55" t="s">
        <v>11</v>
      </c>
      <c r="Z8" s="56">
        <v>13</v>
      </c>
      <c r="AA8" s="52"/>
      <c r="AB8" s="53" t="s">
        <v>10</v>
      </c>
      <c r="AC8" s="54">
        <v>10</v>
      </c>
      <c r="AD8" s="55" t="s">
        <v>11</v>
      </c>
      <c r="AE8" s="56">
        <v>14</v>
      </c>
      <c r="AF8" s="53" t="s">
        <v>10</v>
      </c>
      <c r="AG8" s="54">
        <v>7</v>
      </c>
      <c r="AH8" s="55" t="s">
        <v>11</v>
      </c>
      <c r="AI8" s="56">
        <v>7</v>
      </c>
      <c r="AK8" s="70"/>
      <c r="AL8" s="70"/>
      <c r="AM8" s="70"/>
      <c r="AN8" s="70"/>
      <c r="AO8" s="70"/>
      <c r="AP8" s="70"/>
    </row>
    <row r="9" spans="1:45" ht="9.9499999999999993" customHeight="1" x14ac:dyDescent="0.2">
      <c r="A9" s="53" t="s">
        <v>12</v>
      </c>
      <c r="B9" s="54">
        <v>10</v>
      </c>
      <c r="C9" s="55" t="s">
        <v>13</v>
      </c>
      <c r="D9" s="56">
        <v>3</v>
      </c>
      <c r="E9" s="53" t="s">
        <v>12</v>
      </c>
      <c r="F9" s="54">
        <v>17</v>
      </c>
      <c r="G9" s="55" t="s">
        <v>13</v>
      </c>
      <c r="H9" s="56">
        <v>24</v>
      </c>
      <c r="J9" s="53" t="s">
        <v>12</v>
      </c>
      <c r="K9" s="54">
        <v>13</v>
      </c>
      <c r="L9" s="55" t="s">
        <v>13</v>
      </c>
      <c r="M9" s="56">
        <v>6</v>
      </c>
      <c r="N9" s="53" t="s">
        <v>12</v>
      </c>
      <c r="O9" s="54">
        <v>14</v>
      </c>
      <c r="P9" s="55" t="s">
        <v>13</v>
      </c>
      <c r="Q9" s="56">
        <v>17</v>
      </c>
      <c r="R9" s="52"/>
      <c r="S9" s="53" t="s">
        <v>12</v>
      </c>
      <c r="T9" s="54">
        <v>10</v>
      </c>
      <c r="U9" s="55" t="s">
        <v>13</v>
      </c>
      <c r="V9" s="56">
        <v>17</v>
      </c>
      <c r="W9" s="53" t="s">
        <v>12</v>
      </c>
      <c r="X9" s="54">
        <v>8</v>
      </c>
      <c r="Y9" s="55" t="s">
        <v>13</v>
      </c>
      <c r="Z9" s="56">
        <v>14</v>
      </c>
      <c r="AA9" s="52"/>
      <c r="AB9" s="53" t="s">
        <v>12</v>
      </c>
      <c r="AC9" s="54">
        <v>14</v>
      </c>
      <c r="AD9" s="55" t="s">
        <v>13</v>
      </c>
      <c r="AE9" s="56">
        <v>7</v>
      </c>
      <c r="AF9" s="53" t="s">
        <v>12</v>
      </c>
      <c r="AG9" s="54">
        <v>10</v>
      </c>
      <c r="AH9" s="55" t="s">
        <v>13</v>
      </c>
      <c r="AI9" s="56">
        <v>0</v>
      </c>
      <c r="AK9" s="70"/>
      <c r="AL9" s="70"/>
      <c r="AM9" s="70"/>
      <c r="AN9" s="70"/>
      <c r="AO9" s="70"/>
      <c r="AP9" s="70"/>
    </row>
    <row r="10" spans="1:45" ht="9.9499999999999993" customHeight="1" x14ac:dyDescent="0.2">
      <c r="A10" s="53" t="s">
        <v>14</v>
      </c>
      <c r="B10" s="54">
        <v>3</v>
      </c>
      <c r="C10" s="55" t="s">
        <v>15</v>
      </c>
      <c r="D10" s="56">
        <v>0</v>
      </c>
      <c r="E10" s="53" t="s">
        <v>14</v>
      </c>
      <c r="F10" s="54">
        <v>7</v>
      </c>
      <c r="G10" s="55" t="s">
        <v>15</v>
      </c>
      <c r="H10" s="56">
        <v>10</v>
      </c>
      <c r="J10" s="53" t="s">
        <v>14</v>
      </c>
      <c r="K10" s="54">
        <v>6</v>
      </c>
      <c r="L10" s="55" t="s">
        <v>15</v>
      </c>
      <c r="M10" s="56">
        <v>21</v>
      </c>
      <c r="N10" s="53" t="s">
        <v>14</v>
      </c>
      <c r="O10" s="54">
        <v>13</v>
      </c>
      <c r="P10" s="55" t="s">
        <v>15</v>
      </c>
      <c r="Q10" s="56">
        <v>7</v>
      </c>
      <c r="R10" s="52"/>
      <c r="S10" s="53" t="s">
        <v>14</v>
      </c>
      <c r="T10" s="54">
        <v>3</v>
      </c>
      <c r="U10" s="55" t="s">
        <v>15</v>
      </c>
      <c r="V10" s="56">
        <v>14</v>
      </c>
      <c r="W10" s="53" t="s">
        <v>14</v>
      </c>
      <c r="X10" s="54">
        <v>10</v>
      </c>
      <c r="Y10" s="55" t="s">
        <v>15</v>
      </c>
      <c r="Z10" s="56">
        <v>10</v>
      </c>
      <c r="AA10" s="52"/>
      <c r="AB10" s="53" t="s">
        <v>14</v>
      </c>
      <c r="AC10" s="54">
        <v>7</v>
      </c>
      <c r="AD10" s="55" t="s">
        <v>15</v>
      </c>
      <c r="AE10" s="56">
        <v>21</v>
      </c>
      <c r="AF10" s="53" t="s">
        <v>14</v>
      </c>
      <c r="AG10" s="54">
        <v>7</v>
      </c>
      <c r="AH10" s="55" t="s">
        <v>15</v>
      </c>
      <c r="AI10" s="56">
        <v>7</v>
      </c>
      <c r="AK10" s="70"/>
      <c r="AL10" s="70"/>
      <c r="AM10" s="70"/>
      <c r="AN10" s="70"/>
      <c r="AO10" s="70"/>
      <c r="AP10" s="70"/>
    </row>
    <row r="11" spans="1:45" ht="9.9499999999999993" customHeight="1" x14ac:dyDescent="0.2">
      <c r="A11" s="53" t="s">
        <v>16</v>
      </c>
      <c r="B11" s="54">
        <v>13</v>
      </c>
      <c r="C11" s="55" t="s">
        <v>17</v>
      </c>
      <c r="D11" s="56">
        <v>17</v>
      </c>
      <c r="E11" s="53" t="s">
        <v>16</v>
      </c>
      <c r="F11" s="54">
        <v>10</v>
      </c>
      <c r="G11" s="55" t="s">
        <v>17</v>
      </c>
      <c r="H11" s="56">
        <v>17</v>
      </c>
      <c r="J11" s="53" t="s">
        <v>16</v>
      </c>
      <c r="K11" s="54">
        <v>14</v>
      </c>
      <c r="L11" s="55" t="s">
        <v>17</v>
      </c>
      <c r="M11" s="56">
        <v>14</v>
      </c>
      <c r="N11" s="53" t="s">
        <v>16</v>
      </c>
      <c r="O11" s="54">
        <v>10</v>
      </c>
      <c r="P11" s="55" t="s">
        <v>17</v>
      </c>
      <c r="Q11" s="56">
        <v>10</v>
      </c>
      <c r="R11" s="52"/>
      <c r="S11" s="53" t="s">
        <v>16</v>
      </c>
      <c r="T11" s="54">
        <v>14</v>
      </c>
      <c r="U11" s="55" t="s">
        <v>17</v>
      </c>
      <c r="V11" s="56">
        <v>7</v>
      </c>
      <c r="W11" s="53" t="s">
        <v>16</v>
      </c>
      <c r="X11" s="54">
        <v>14</v>
      </c>
      <c r="Y11" s="55" t="s">
        <v>17</v>
      </c>
      <c r="Z11" s="56">
        <v>7</v>
      </c>
      <c r="AA11" s="52"/>
      <c r="AB11" s="53" t="s">
        <v>16</v>
      </c>
      <c r="AC11" s="54">
        <v>10</v>
      </c>
      <c r="AD11" s="55" t="s">
        <v>17</v>
      </c>
      <c r="AE11" s="56">
        <v>13</v>
      </c>
      <c r="AF11" s="53" t="s">
        <v>16</v>
      </c>
      <c r="AG11" s="54">
        <v>7</v>
      </c>
      <c r="AH11" s="55" t="s">
        <v>17</v>
      </c>
      <c r="AI11" s="56">
        <v>14</v>
      </c>
      <c r="AK11" s="70"/>
      <c r="AL11" s="70"/>
      <c r="AM11" s="70"/>
      <c r="AN11" s="70"/>
      <c r="AO11" s="70"/>
      <c r="AP11" s="70"/>
    </row>
    <row r="12" spans="1:45" ht="9.9499999999999993" customHeight="1" x14ac:dyDescent="0.2">
      <c r="A12" s="53" t="s">
        <v>18</v>
      </c>
      <c r="B12" s="54">
        <v>0</v>
      </c>
      <c r="C12" s="55" t="s">
        <v>19</v>
      </c>
      <c r="D12" s="56">
        <v>7</v>
      </c>
      <c r="E12" s="53" t="s">
        <v>18</v>
      </c>
      <c r="F12" s="54">
        <v>17</v>
      </c>
      <c r="G12" s="55" t="s">
        <v>19</v>
      </c>
      <c r="H12" s="56">
        <v>14</v>
      </c>
      <c r="J12" s="53" t="s">
        <v>18</v>
      </c>
      <c r="K12" s="54">
        <v>17</v>
      </c>
      <c r="L12" s="55" t="s">
        <v>19</v>
      </c>
      <c r="M12" s="56">
        <v>13</v>
      </c>
      <c r="N12" s="53" t="s">
        <v>18</v>
      </c>
      <c r="O12" s="54">
        <v>21</v>
      </c>
      <c r="P12" s="55" t="s">
        <v>19</v>
      </c>
      <c r="Q12" s="56">
        <v>21</v>
      </c>
      <c r="R12" s="52"/>
      <c r="S12" s="53" t="s">
        <v>18</v>
      </c>
      <c r="T12" s="54">
        <v>7</v>
      </c>
      <c r="U12" s="55" t="s">
        <v>19</v>
      </c>
      <c r="V12" s="56">
        <v>10</v>
      </c>
      <c r="W12" s="53" t="s">
        <v>18</v>
      </c>
      <c r="X12" s="54">
        <v>7</v>
      </c>
      <c r="Y12" s="55" t="s">
        <v>19</v>
      </c>
      <c r="Z12" s="56">
        <v>14</v>
      </c>
      <c r="AA12" s="52"/>
      <c r="AB12" s="53" t="s">
        <v>18</v>
      </c>
      <c r="AC12" s="54">
        <v>7</v>
      </c>
      <c r="AD12" s="55" t="s">
        <v>19</v>
      </c>
      <c r="AE12" s="56">
        <v>7</v>
      </c>
      <c r="AF12" s="53" t="s">
        <v>18</v>
      </c>
      <c r="AG12" s="54">
        <v>13</v>
      </c>
      <c r="AH12" s="55" t="s">
        <v>19</v>
      </c>
      <c r="AI12" s="56">
        <v>6</v>
      </c>
      <c r="AL12" s="70"/>
      <c r="AM12" s="70"/>
      <c r="AN12" s="70"/>
      <c r="AO12" s="70"/>
      <c r="AP12" s="70"/>
    </row>
    <row r="13" spans="1:45" ht="9.9499999999999993" customHeight="1" x14ac:dyDescent="0.2">
      <c r="A13" s="53" t="s">
        <v>20</v>
      </c>
      <c r="B13" s="54">
        <v>6</v>
      </c>
      <c r="C13" s="55" t="s">
        <v>21</v>
      </c>
      <c r="D13" s="56">
        <v>13</v>
      </c>
      <c r="E13" s="53" t="s">
        <v>20</v>
      </c>
      <c r="F13" s="54">
        <v>13</v>
      </c>
      <c r="G13" s="55" t="s">
        <v>21</v>
      </c>
      <c r="H13" s="56">
        <v>13</v>
      </c>
      <c r="J13" s="53" t="s">
        <v>20</v>
      </c>
      <c r="K13" s="54">
        <v>7</v>
      </c>
      <c r="L13" s="55" t="s">
        <v>21</v>
      </c>
      <c r="M13" s="56">
        <v>21</v>
      </c>
      <c r="N13" s="53" t="s">
        <v>20</v>
      </c>
      <c r="O13" s="54">
        <v>10</v>
      </c>
      <c r="P13" s="55" t="s">
        <v>21</v>
      </c>
      <c r="Q13" s="56">
        <v>7</v>
      </c>
      <c r="R13" s="52"/>
      <c r="S13" s="53" t="s">
        <v>20</v>
      </c>
      <c r="T13" s="54">
        <v>14</v>
      </c>
      <c r="U13" s="55" t="s">
        <v>21</v>
      </c>
      <c r="V13" s="56">
        <v>7</v>
      </c>
      <c r="W13" s="53" t="s">
        <v>20</v>
      </c>
      <c r="X13" s="54">
        <v>21</v>
      </c>
      <c r="Y13" s="55" t="s">
        <v>21</v>
      </c>
      <c r="Z13" s="56">
        <v>7</v>
      </c>
      <c r="AA13" s="52"/>
      <c r="AB13" s="53" t="s">
        <v>20</v>
      </c>
      <c r="AC13" s="54">
        <v>3</v>
      </c>
      <c r="AD13" s="55" t="s">
        <v>21</v>
      </c>
      <c r="AE13" s="56">
        <v>14</v>
      </c>
      <c r="AF13" s="53" t="s">
        <v>20</v>
      </c>
      <c r="AG13" s="54">
        <v>3</v>
      </c>
      <c r="AH13" s="55" t="s">
        <v>21</v>
      </c>
      <c r="AI13" s="56">
        <v>13</v>
      </c>
      <c r="AK13" s="70"/>
      <c r="AL13" s="70"/>
      <c r="AM13" s="70"/>
      <c r="AN13" s="70"/>
      <c r="AO13" s="70"/>
      <c r="AP13" s="70"/>
    </row>
    <row r="14" spans="1:45" ht="9.9499999999999993" customHeight="1" x14ac:dyDescent="0.2">
      <c r="A14" s="53" t="s">
        <v>22</v>
      </c>
      <c r="B14" s="54">
        <v>13</v>
      </c>
      <c r="C14" s="55" t="s">
        <v>23</v>
      </c>
      <c r="D14" s="56">
        <v>13</v>
      </c>
      <c r="E14" s="53" t="s">
        <v>22</v>
      </c>
      <c r="F14" s="54">
        <v>21</v>
      </c>
      <c r="G14" s="55" t="s">
        <v>23</v>
      </c>
      <c r="H14" s="56">
        <v>21</v>
      </c>
      <c r="J14" s="53" t="s">
        <v>22</v>
      </c>
      <c r="K14" s="54">
        <v>13</v>
      </c>
      <c r="L14" s="55" t="s">
        <v>23</v>
      </c>
      <c r="M14" s="56">
        <v>10</v>
      </c>
      <c r="N14" s="53" t="s">
        <v>22</v>
      </c>
      <c r="O14" s="54">
        <v>14</v>
      </c>
      <c r="P14" s="55" t="s">
        <v>23</v>
      </c>
      <c r="Q14" s="56">
        <v>24</v>
      </c>
      <c r="R14" s="52"/>
      <c r="S14" s="53" t="s">
        <v>22</v>
      </c>
      <c r="T14" s="54">
        <v>10</v>
      </c>
      <c r="U14" s="55" t="s">
        <v>23</v>
      </c>
      <c r="V14" s="56">
        <v>14</v>
      </c>
      <c r="W14" s="53" t="s">
        <v>22</v>
      </c>
      <c r="X14" s="54">
        <v>14</v>
      </c>
      <c r="Y14" s="55" t="s">
        <v>23</v>
      </c>
      <c r="Z14" s="56">
        <v>0</v>
      </c>
      <c r="AA14" s="52"/>
      <c r="AB14" s="53" t="s">
        <v>22</v>
      </c>
      <c r="AC14" s="54">
        <v>14</v>
      </c>
      <c r="AD14" s="55" t="s">
        <v>23</v>
      </c>
      <c r="AE14" s="56">
        <v>10</v>
      </c>
      <c r="AF14" s="53" t="s">
        <v>22</v>
      </c>
      <c r="AG14" s="54">
        <v>10</v>
      </c>
      <c r="AH14" s="55" t="s">
        <v>23</v>
      </c>
      <c r="AI14" s="56">
        <v>10</v>
      </c>
      <c r="AK14" s="70"/>
      <c r="AL14" s="70"/>
      <c r="AM14" s="70"/>
      <c r="AN14" s="70"/>
      <c r="AO14" s="70"/>
      <c r="AP14" s="70"/>
    </row>
    <row r="15" spans="1:45" ht="9.9499999999999993" customHeight="1" x14ac:dyDescent="0.2">
      <c r="A15" s="53" t="s">
        <v>24</v>
      </c>
      <c r="B15" s="54">
        <v>14</v>
      </c>
      <c r="C15" s="55" t="s">
        <v>25</v>
      </c>
      <c r="D15" s="56">
        <v>10</v>
      </c>
      <c r="E15" s="53" t="s">
        <v>24</v>
      </c>
      <c r="F15" s="54">
        <v>10</v>
      </c>
      <c r="G15" s="55" t="s">
        <v>25</v>
      </c>
      <c r="H15" s="56">
        <v>17</v>
      </c>
      <c r="J15" s="53" t="s">
        <v>24</v>
      </c>
      <c r="K15" s="54">
        <v>10</v>
      </c>
      <c r="L15" s="55" t="s">
        <v>25</v>
      </c>
      <c r="M15" s="56">
        <v>14</v>
      </c>
      <c r="N15" s="53" t="s">
        <v>24</v>
      </c>
      <c r="O15" s="54">
        <v>15</v>
      </c>
      <c r="P15" s="55" t="s">
        <v>25</v>
      </c>
      <c r="Q15" s="56">
        <v>13</v>
      </c>
      <c r="R15" s="52"/>
      <c r="S15" s="53" t="s">
        <v>24</v>
      </c>
      <c r="T15" s="54">
        <v>13</v>
      </c>
      <c r="U15" s="55" t="s">
        <v>25</v>
      </c>
      <c r="V15" s="56">
        <v>13</v>
      </c>
      <c r="W15" s="53" t="s">
        <v>24</v>
      </c>
      <c r="X15" s="54">
        <v>10</v>
      </c>
      <c r="Y15" s="55" t="s">
        <v>25</v>
      </c>
      <c r="Z15" s="56">
        <v>14</v>
      </c>
      <c r="AA15" s="52"/>
      <c r="AB15" s="53" t="s">
        <v>24</v>
      </c>
      <c r="AC15" s="54">
        <v>10</v>
      </c>
      <c r="AD15" s="55" t="s">
        <v>25</v>
      </c>
      <c r="AE15" s="56">
        <v>7</v>
      </c>
      <c r="AF15" s="53" t="s">
        <v>24</v>
      </c>
      <c r="AG15" s="54">
        <v>0</v>
      </c>
      <c r="AH15" s="55" t="s">
        <v>25</v>
      </c>
      <c r="AI15" s="56">
        <v>7</v>
      </c>
      <c r="AK15" s="70"/>
      <c r="AL15" s="70"/>
      <c r="AM15" s="70"/>
      <c r="AN15" s="70"/>
      <c r="AO15" s="70"/>
      <c r="AP15" s="70"/>
    </row>
    <row r="16" spans="1:45" ht="9.9499999999999993" customHeight="1" x14ac:dyDescent="0.2">
      <c r="A16" s="53" t="s">
        <v>26</v>
      </c>
      <c r="B16" s="54">
        <v>7</v>
      </c>
      <c r="C16" s="55" t="s">
        <v>27</v>
      </c>
      <c r="D16" s="56">
        <v>0</v>
      </c>
      <c r="E16" s="53" t="s">
        <v>26</v>
      </c>
      <c r="F16" s="54">
        <v>15</v>
      </c>
      <c r="G16" s="55" t="s">
        <v>27</v>
      </c>
      <c r="H16" s="56">
        <v>10</v>
      </c>
      <c r="J16" s="53" t="s">
        <v>26</v>
      </c>
      <c r="K16" s="54">
        <v>14</v>
      </c>
      <c r="L16" s="55" t="s">
        <v>27</v>
      </c>
      <c r="M16" s="56">
        <v>7</v>
      </c>
      <c r="N16" s="53" t="s">
        <v>26</v>
      </c>
      <c r="O16" s="54">
        <v>10</v>
      </c>
      <c r="P16" s="55" t="s">
        <v>27</v>
      </c>
      <c r="Q16" s="56">
        <v>17</v>
      </c>
      <c r="R16" s="52"/>
      <c r="S16" s="53" t="s">
        <v>26</v>
      </c>
      <c r="T16" s="54">
        <v>17</v>
      </c>
      <c r="U16" s="55" t="s">
        <v>27</v>
      </c>
      <c r="V16" s="56">
        <v>7</v>
      </c>
      <c r="W16" s="53" t="s">
        <v>26</v>
      </c>
      <c r="X16" s="54">
        <v>13</v>
      </c>
      <c r="Y16" s="55" t="s">
        <v>27</v>
      </c>
      <c r="Z16" s="56">
        <v>13</v>
      </c>
      <c r="AA16" s="52"/>
      <c r="AB16" s="53" t="s">
        <v>26</v>
      </c>
      <c r="AC16" s="54">
        <v>7</v>
      </c>
      <c r="AD16" s="55" t="s">
        <v>27</v>
      </c>
      <c r="AE16" s="56">
        <v>13</v>
      </c>
      <c r="AF16" s="53" t="s">
        <v>26</v>
      </c>
      <c r="AG16" s="54">
        <v>14</v>
      </c>
      <c r="AH16" s="55" t="s">
        <v>27</v>
      </c>
      <c r="AI16" s="56">
        <v>10</v>
      </c>
      <c r="AK16" s="70"/>
      <c r="AL16" s="70"/>
      <c r="AM16" s="70"/>
      <c r="AN16" s="70"/>
      <c r="AO16" s="70"/>
      <c r="AP16" s="70"/>
    </row>
    <row r="17" spans="1:44" ht="9.9499999999999993" customHeight="1" x14ac:dyDescent="0.2">
      <c r="A17" s="53" t="s">
        <v>28</v>
      </c>
      <c r="B17" s="54">
        <v>10</v>
      </c>
      <c r="C17" s="55" t="s">
        <v>29</v>
      </c>
      <c r="D17" s="56">
        <v>7</v>
      </c>
      <c r="E17" s="53" t="s">
        <v>28</v>
      </c>
      <c r="F17" s="54">
        <v>17</v>
      </c>
      <c r="G17" s="55" t="s">
        <v>29</v>
      </c>
      <c r="H17" s="56">
        <v>21</v>
      </c>
      <c r="J17" s="53" t="s">
        <v>28</v>
      </c>
      <c r="K17" s="54">
        <v>7</v>
      </c>
      <c r="L17" s="55" t="s">
        <v>29</v>
      </c>
      <c r="M17" s="56">
        <v>17</v>
      </c>
      <c r="N17" s="53" t="s">
        <v>28</v>
      </c>
      <c r="O17" s="54">
        <v>7</v>
      </c>
      <c r="P17" s="55" t="s">
        <v>29</v>
      </c>
      <c r="Q17" s="56">
        <v>10</v>
      </c>
      <c r="R17" s="52"/>
      <c r="S17" s="53" t="s">
        <v>28</v>
      </c>
      <c r="T17" s="54">
        <v>7</v>
      </c>
      <c r="U17" s="55" t="s">
        <v>29</v>
      </c>
      <c r="V17" s="56">
        <v>10</v>
      </c>
      <c r="W17" s="53" t="s">
        <v>28</v>
      </c>
      <c r="X17" s="54">
        <v>10</v>
      </c>
      <c r="Y17" s="55" t="s">
        <v>29</v>
      </c>
      <c r="Z17" s="56">
        <v>7</v>
      </c>
      <c r="AA17" s="52"/>
      <c r="AB17" s="53" t="s">
        <v>28</v>
      </c>
      <c r="AC17" s="54">
        <v>14</v>
      </c>
      <c r="AD17" s="55" t="s">
        <v>29</v>
      </c>
      <c r="AE17" s="56">
        <v>7</v>
      </c>
      <c r="AF17" s="53" t="s">
        <v>28</v>
      </c>
      <c r="AG17" s="54">
        <v>7</v>
      </c>
      <c r="AH17" s="55" t="s">
        <v>29</v>
      </c>
      <c r="AI17" s="56">
        <v>14</v>
      </c>
      <c r="AK17" s="70"/>
      <c r="AL17" s="70"/>
      <c r="AM17" s="70"/>
      <c r="AN17" s="70"/>
      <c r="AO17" s="70"/>
      <c r="AP17" s="70"/>
    </row>
    <row r="18" spans="1:44" ht="9.9499999999999993" customHeight="1" x14ac:dyDescent="0.2">
      <c r="A18" s="53" t="s">
        <v>30</v>
      </c>
      <c r="B18" s="54">
        <v>6</v>
      </c>
      <c r="C18" s="55" t="s">
        <v>31</v>
      </c>
      <c r="D18" s="56">
        <v>14</v>
      </c>
      <c r="E18" s="53" t="s">
        <v>30</v>
      </c>
      <c r="F18" s="54">
        <v>7</v>
      </c>
      <c r="G18" s="55" t="s">
        <v>31</v>
      </c>
      <c r="H18" s="56">
        <v>14</v>
      </c>
      <c r="J18" s="53" t="s">
        <v>30</v>
      </c>
      <c r="K18" s="54">
        <v>21</v>
      </c>
      <c r="L18" s="55" t="s">
        <v>31</v>
      </c>
      <c r="M18" s="56">
        <v>3</v>
      </c>
      <c r="N18" s="53" t="s">
        <v>30</v>
      </c>
      <c r="O18" s="54">
        <v>10</v>
      </c>
      <c r="P18" s="55" t="s">
        <v>31</v>
      </c>
      <c r="Q18" s="56">
        <v>21</v>
      </c>
      <c r="R18" s="52"/>
      <c r="S18" s="53" t="s">
        <v>30</v>
      </c>
      <c r="T18" s="54">
        <v>14</v>
      </c>
      <c r="U18" s="55" t="s">
        <v>31</v>
      </c>
      <c r="V18" s="56">
        <v>14</v>
      </c>
      <c r="W18" s="53" t="s">
        <v>30</v>
      </c>
      <c r="X18" s="54">
        <v>14</v>
      </c>
      <c r="Y18" s="55" t="s">
        <v>31</v>
      </c>
      <c r="Z18" s="56">
        <v>10</v>
      </c>
      <c r="AA18" s="52"/>
      <c r="AB18" s="53" t="s">
        <v>30</v>
      </c>
      <c r="AC18" s="54">
        <v>6</v>
      </c>
      <c r="AD18" s="55" t="s">
        <v>31</v>
      </c>
      <c r="AE18" s="56">
        <v>10</v>
      </c>
      <c r="AF18" s="53" t="s">
        <v>30</v>
      </c>
      <c r="AG18" s="54">
        <v>10</v>
      </c>
      <c r="AH18" s="55" t="s">
        <v>31</v>
      </c>
      <c r="AI18" s="56">
        <v>7</v>
      </c>
      <c r="AK18" s="70"/>
      <c r="AL18" s="70"/>
      <c r="AM18" s="70"/>
      <c r="AN18" s="70"/>
      <c r="AO18" s="70"/>
      <c r="AP18" s="70"/>
    </row>
    <row r="19" spans="1:44" ht="9.9499999999999993" customHeight="1" x14ac:dyDescent="0.2">
      <c r="A19" s="53" t="s">
        <v>32</v>
      </c>
      <c r="B19" s="54">
        <v>10</v>
      </c>
      <c r="C19" s="55" t="s">
        <v>33</v>
      </c>
      <c r="D19" s="56">
        <v>7</v>
      </c>
      <c r="E19" s="53" t="s">
        <v>32</v>
      </c>
      <c r="F19" s="54">
        <v>28</v>
      </c>
      <c r="G19" s="55" t="s">
        <v>33</v>
      </c>
      <c r="H19" s="56">
        <v>10</v>
      </c>
      <c r="J19" s="53" t="s">
        <v>32</v>
      </c>
      <c r="K19" s="54">
        <v>17</v>
      </c>
      <c r="L19" s="55" t="s">
        <v>33</v>
      </c>
      <c r="M19" s="56">
        <v>10</v>
      </c>
      <c r="N19" s="53" t="s">
        <v>32</v>
      </c>
      <c r="O19" s="54">
        <v>14</v>
      </c>
      <c r="P19" s="55" t="s">
        <v>33</v>
      </c>
      <c r="Q19" s="56">
        <v>17</v>
      </c>
      <c r="R19" s="52"/>
      <c r="S19" s="53" t="s">
        <v>32</v>
      </c>
      <c r="T19" s="54">
        <v>13</v>
      </c>
      <c r="U19" s="55" t="s">
        <v>33</v>
      </c>
      <c r="V19" s="56">
        <v>7</v>
      </c>
      <c r="W19" s="53" t="s">
        <v>32</v>
      </c>
      <c r="X19" s="54">
        <v>17</v>
      </c>
      <c r="Y19" s="55" t="s">
        <v>33</v>
      </c>
      <c r="Z19" s="56">
        <v>14</v>
      </c>
      <c r="AA19" s="52"/>
      <c r="AB19" s="53" t="s">
        <v>32</v>
      </c>
      <c r="AC19" s="54">
        <v>17</v>
      </c>
      <c r="AD19" s="55" t="s">
        <v>33</v>
      </c>
      <c r="AE19" s="56">
        <v>14</v>
      </c>
      <c r="AF19" s="53" t="s">
        <v>32</v>
      </c>
      <c r="AG19" s="54">
        <v>6</v>
      </c>
      <c r="AH19" s="55" t="s">
        <v>33</v>
      </c>
      <c r="AI19" s="56">
        <v>13</v>
      </c>
      <c r="AK19" s="70"/>
      <c r="AL19" s="70"/>
      <c r="AM19" s="70"/>
      <c r="AN19" s="70"/>
      <c r="AO19" s="70"/>
      <c r="AP19" s="70"/>
    </row>
    <row r="20" spans="1:44" ht="9.9499999999999993" customHeight="1" x14ac:dyDescent="0.2">
      <c r="A20" s="53" t="s">
        <v>34</v>
      </c>
      <c r="B20" s="54">
        <v>14</v>
      </c>
      <c r="C20" s="55" t="s">
        <v>35</v>
      </c>
      <c r="D20" s="56">
        <v>14</v>
      </c>
      <c r="E20" s="53" t="s">
        <v>34</v>
      </c>
      <c r="F20" s="54">
        <v>17</v>
      </c>
      <c r="G20" s="55" t="s">
        <v>35</v>
      </c>
      <c r="H20" s="56">
        <v>17</v>
      </c>
      <c r="J20" s="53" t="s">
        <v>34</v>
      </c>
      <c r="K20" s="54">
        <v>7</v>
      </c>
      <c r="L20" s="55" t="s">
        <v>35</v>
      </c>
      <c r="M20" s="56">
        <v>7</v>
      </c>
      <c r="N20" s="53" t="s">
        <v>34</v>
      </c>
      <c r="O20" s="54">
        <v>21</v>
      </c>
      <c r="P20" s="55" t="s">
        <v>35</v>
      </c>
      <c r="Q20" s="56">
        <v>10</v>
      </c>
      <c r="R20" s="52"/>
      <c r="S20" s="53" t="s">
        <v>34</v>
      </c>
      <c r="T20" s="54">
        <v>10</v>
      </c>
      <c r="U20" s="55" t="s">
        <v>35</v>
      </c>
      <c r="V20" s="56">
        <v>7</v>
      </c>
      <c r="W20" s="53" t="s">
        <v>34</v>
      </c>
      <c r="X20" s="54">
        <v>7</v>
      </c>
      <c r="Y20" s="55" t="s">
        <v>35</v>
      </c>
      <c r="Z20" s="56">
        <v>7</v>
      </c>
      <c r="AA20" s="52"/>
      <c r="AB20" s="53" t="s">
        <v>34</v>
      </c>
      <c r="AC20" s="54">
        <v>7</v>
      </c>
      <c r="AD20" s="55" t="s">
        <v>35</v>
      </c>
      <c r="AE20" s="56">
        <v>7</v>
      </c>
      <c r="AF20" s="53" t="s">
        <v>34</v>
      </c>
      <c r="AG20" s="54">
        <v>10</v>
      </c>
      <c r="AH20" s="55" t="s">
        <v>35</v>
      </c>
      <c r="AI20" s="56">
        <v>14</v>
      </c>
      <c r="AK20" s="70"/>
      <c r="AL20" s="70"/>
      <c r="AM20" s="70"/>
      <c r="AN20" s="70"/>
      <c r="AO20" s="70"/>
      <c r="AP20" s="70"/>
    </row>
    <row r="21" spans="1:44" ht="9.9499999999999993" customHeight="1" x14ac:dyDescent="0.2">
      <c r="A21" s="53" t="s">
        <v>36</v>
      </c>
      <c r="B21" s="54">
        <v>3</v>
      </c>
      <c r="C21" s="55" t="s">
        <v>37</v>
      </c>
      <c r="D21" s="56">
        <v>7</v>
      </c>
      <c r="E21" s="53" t="s">
        <v>36</v>
      </c>
      <c r="F21" s="54">
        <v>10</v>
      </c>
      <c r="G21" s="55" t="s">
        <v>37</v>
      </c>
      <c r="H21" s="56">
        <v>24</v>
      </c>
      <c r="J21" s="53" t="s">
        <v>36</v>
      </c>
      <c r="K21" s="54">
        <v>14</v>
      </c>
      <c r="L21" s="55" t="s">
        <v>37</v>
      </c>
      <c r="M21" s="56">
        <v>17</v>
      </c>
      <c r="N21" s="53" t="s">
        <v>36</v>
      </c>
      <c r="O21" s="54">
        <v>6</v>
      </c>
      <c r="P21" s="55" t="s">
        <v>37</v>
      </c>
      <c r="Q21" s="56">
        <v>13</v>
      </c>
      <c r="R21" s="52"/>
      <c r="S21" s="53" t="s">
        <v>36</v>
      </c>
      <c r="T21" s="54">
        <v>7</v>
      </c>
      <c r="U21" s="55" t="s">
        <v>37</v>
      </c>
      <c r="V21" s="56">
        <v>10</v>
      </c>
      <c r="W21" s="53" t="s">
        <v>36</v>
      </c>
      <c r="X21" s="54">
        <v>10</v>
      </c>
      <c r="Y21" s="55" t="s">
        <v>37</v>
      </c>
      <c r="Z21" s="56">
        <v>10</v>
      </c>
      <c r="AA21" s="52"/>
      <c r="AB21" s="53" t="s">
        <v>36</v>
      </c>
      <c r="AC21" s="54">
        <v>3</v>
      </c>
      <c r="AD21" s="55" t="s">
        <v>37</v>
      </c>
      <c r="AE21" s="56">
        <v>10</v>
      </c>
      <c r="AF21" s="53" t="s">
        <v>36</v>
      </c>
      <c r="AG21" s="54">
        <v>3</v>
      </c>
      <c r="AH21" s="55" t="s">
        <v>37</v>
      </c>
      <c r="AI21" s="56">
        <v>7</v>
      </c>
      <c r="AK21" s="70"/>
      <c r="AL21" s="70"/>
      <c r="AM21" s="70"/>
      <c r="AN21" s="70"/>
      <c r="AO21" s="70"/>
      <c r="AP21" s="70"/>
    </row>
    <row r="22" spans="1:44" ht="9.9499999999999993" customHeight="1" x14ac:dyDescent="0.2">
      <c r="A22" s="53" t="s">
        <v>38</v>
      </c>
      <c r="B22" s="54">
        <v>7</v>
      </c>
      <c r="C22" s="55" t="s">
        <v>39</v>
      </c>
      <c r="D22" s="56">
        <v>10</v>
      </c>
      <c r="E22" s="53" t="s">
        <v>38</v>
      </c>
      <c r="F22" s="54">
        <v>14</v>
      </c>
      <c r="G22" s="55" t="s">
        <v>39</v>
      </c>
      <c r="H22" s="56">
        <v>8</v>
      </c>
      <c r="J22" s="53" t="s">
        <v>38</v>
      </c>
      <c r="K22" s="54">
        <v>13</v>
      </c>
      <c r="L22" s="55" t="s">
        <v>39</v>
      </c>
      <c r="M22" s="56">
        <v>10</v>
      </c>
      <c r="N22" s="53" t="s">
        <v>38</v>
      </c>
      <c r="O22" s="54">
        <v>13</v>
      </c>
      <c r="P22" s="55" t="s">
        <v>39</v>
      </c>
      <c r="Q22" s="56">
        <v>7</v>
      </c>
      <c r="R22" s="52"/>
      <c r="S22" s="53" t="s">
        <v>38</v>
      </c>
      <c r="T22" s="54">
        <v>17</v>
      </c>
      <c r="U22" s="55" t="s">
        <v>39</v>
      </c>
      <c r="V22" s="56">
        <v>16</v>
      </c>
      <c r="W22" s="53" t="s">
        <v>38</v>
      </c>
      <c r="X22" s="54">
        <v>7</v>
      </c>
      <c r="Y22" s="55" t="s">
        <v>39</v>
      </c>
      <c r="Z22" s="56">
        <v>3</v>
      </c>
      <c r="AA22" s="52"/>
      <c r="AB22" s="53" t="s">
        <v>38</v>
      </c>
      <c r="AC22" s="54">
        <v>10</v>
      </c>
      <c r="AD22" s="55" t="s">
        <v>39</v>
      </c>
      <c r="AE22" s="56">
        <v>13</v>
      </c>
      <c r="AF22" s="53" t="s">
        <v>38</v>
      </c>
      <c r="AG22" s="54">
        <v>7</v>
      </c>
      <c r="AH22" s="55" t="s">
        <v>39</v>
      </c>
      <c r="AI22" s="56">
        <v>10</v>
      </c>
      <c r="AK22" s="70"/>
      <c r="AL22" s="70"/>
      <c r="AM22" s="70"/>
      <c r="AN22" s="70"/>
      <c r="AO22" s="70"/>
      <c r="AP22" s="70"/>
    </row>
    <row r="23" spans="1:44" ht="9.9499999999999993" customHeight="1" x14ac:dyDescent="0.2">
      <c r="A23" s="53" t="s">
        <v>40</v>
      </c>
      <c r="B23" s="54">
        <v>10</v>
      </c>
      <c r="C23" s="55" t="s">
        <v>41</v>
      </c>
      <c r="D23" s="56">
        <v>3</v>
      </c>
      <c r="E23" s="53" t="s">
        <v>40</v>
      </c>
      <c r="F23" s="54">
        <v>21</v>
      </c>
      <c r="G23" s="55" t="s">
        <v>41</v>
      </c>
      <c r="H23" s="56">
        <v>13</v>
      </c>
      <c r="J23" s="53" t="s">
        <v>40</v>
      </c>
      <c r="K23" s="54">
        <v>17</v>
      </c>
      <c r="L23" s="55" t="s">
        <v>41</v>
      </c>
      <c r="M23" s="56">
        <v>21</v>
      </c>
      <c r="N23" s="53" t="s">
        <v>40</v>
      </c>
      <c r="O23" s="54">
        <v>14</v>
      </c>
      <c r="P23" s="55" t="s">
        <v>41</v>
      </c>
      <c r="Q23" s="56">
        <v>10</v>
      </c>
      <c r="R23" s="52"/>
      <c r="S23" s="53" t="s">
        <v>40</v>
      </c>
      <c r="T23" s="54">
        <v>7</v>
      </c>
      <c r="U23" s="55" t="s">
        <v>41</v>
      </c>
      <c r="V23" s="56">
        <v>21</v>
      </c>
      <c r="W23" s="55" t="s">
        <v>40</v>
      </c>
      <c r="X23" s="54">
        <v>14</v>
      </c>
      <c r="Y23" s="55" t="s">
        <v>41</v>
      </c>
      <c r="Z23" s="56">
        <v>13</v>
      </c>
      <c r="AA23" s="52"/>
      <c r="AB23" s="53" t="s">
        <v>40</v>
      </c>
      <c r="AC23" s="54">
        <v>13</v>
      </c>
      <c r="AD23" s="55" t="s">
        <v>41</v>
      </c>
      <c r="AE23" s="56">
        <v>7</v>
      </c>
      <c r="AF23" s="53" t="s">
        <v>40</v>
      </c>
      <c r="AG23" s="54">
        <v>14</v>
      </c>
      <c r="AH23" s="55" t="s">
        <v>41</v>
      </c>
      <c r="AI23" s="56">
        <v>7</v>
      </c>
      <c r="AK23" s="70"/>
      <c r="AL23" s="70"/>
      <c r="AM23" s="70"/>
      <c r="AN23" s="70"/>
      <c r="AO23" s="70"/>
      <c r="AP23" s="70"/>
    </row>
    <row r="24" spans="1:44" ht="9.9499999999999993" customHeight="1" x14ac:dyDescent="0.2">
      <c r="A24" s="209" t="s">
        <v>42</v>
      </c>
      <c r="B24" s="189"/>
      <c r="C24" s="189"/>
      <c r="D24" s="189"/>
      <c r="E24" s="189" t="s">
        <v>110</v>
      </c>
      <c r="F24" s="189"/>
      <c r="G24" s="189"/>
      <c r="H24" s="190"/>
      <c r="I24" s="52"/>
      <c r="J24" s="301" t="s">
        <v>42</v>
      </c>
      <c r="K24" s="302"/>
      <c r="L24" s="302"/>
      <c r="M24" s="302"/>
      <c r="N24" s="302" t="s">
        <v>110</v>
      </c>
      <c r="O24" s="302"/>
      <c r="P24" s="302"/>
      <c r="Q24" s="303"/>
      <c r="R24" s="52"/>
      <c r="S24" s="191" t="s">
        <v>42</v>
      </c>
      <c r="T24" s="192"/>
      <c r="U24" s="192"/>
      <c r="V24" s="192"/>
      <c r="W24" s="192" t="s">
        <v>110</v>
      </c>
      <c r="X24" s="192"/>
      <c r="Y24" s="192"/>
      <c r="Z24" s="193"/>
      <c r="AA24" s="52"/>
      <c r="AB24" s="298" t="s">
        <v>42</v>
      </c>
      <c r="AC24" s="299"/>
      <c r="AD24" s="299"/>
      <c r="AE24" s="299"/>
      <c r="AF24" s="299" t="s">
        <v>110</v>
      </c>
      <c r="AG24" s="299"/>
      <c r="AH24" s="299"/>
      <c r="AI24" s="300"/>
      <c r="AK24" s="70"/>
      <c r="AL24" s="70"/>
      <c r="AM24" s="70"/>
      <c r="AN24" s="70"/>
      <c r="AO24" s="70"/>
      <c r="AP24" s="70"/>
    </row>
    <row r="25" spans="1:44" ht="9.9499999999999993" customHeight="1" x14ac:dyDescent="0.2">
      <c r="A25" s="51">
        <f>SUM(B6:B23)+SUM(D6:D23)</f>
        <v>303</v>
      </c>
      <c r="E25" s="51">
        <f>SUM(F6:F23)+SUM(H6:H23)</f>
        <v>560</v>
      </c>
      <c r="J25" s="51">
        <f>SUM(K6:K23)+SUM(M6:M23)</f>
        <v>453</v>
      </c>
      <c r="N25" s="51">
        <f>SUM(O6:O23)+SUM(Q6:Q23)</f>
        <v>478</v>
      </c>
      <c r="S25" s="51">
        <f>SUM(T6:T23)+SUM(V6:V23)</f>
        <v>413</v>
      </c>
      <c r="W25" s="51">
        <f>SUM(X6:X23)+SUM(Z6:Z23)</f>
        <v>390</v>
      </c>
      <c r="AB25" s="51">
        <f>SUM(AC6:AC23)+SUM(AE6:AE23)</f>
        <v>367</v>
      </c>
      <c r="AF25" s="51">
        <f>SUM(AG6:AG23)+SUM(AI6:AI23)</f>
        <v>303</v>
      </c>
    </row>
    <row r="26" spans="1:44" ht="9.9499999999999993" customHeight="1" x14ac:dyDescent="0.2">
      <c r="A26" s="289" t="s">
        <v>44</v>
      </c>
      <c r="B26" s="290"/>
      <c r="C26" s="290"/>
      <c r="D26" s="290"/>
      <c r="E26" s="290"/>
      <c r="F26" s="290"/>
      <c r="G26" s="290"/>
      <c r="H26" s="291"/>
      <c r="I26" s="52"/>
      <c r="J26" s="292" t="s">
        <v>45</v>
      </c>
      <c r="K26" s="293"/>
      <c r="L26" s="293"/>
      <c r="M26" s="293"/>
      <c r="N26" s="293"/>
      <c r="O26" s="293"/>
      <c r="P26" s="293"/>
      <c r="Q26" s="294"/>
      <c r="R26" s="52"/>
      <c r="S26" s="295" t="s">
        <v>46</v>
      </c>
      <c r="T26" s="296"/>
      <c r="U26" s="296"/>
      <c r="V26" s="296"/>
      <c r="W26" s="296"/>
      <c r="X26" s="296"/>
      <c r="Y26" s="296"/>
      <c r="Z26" s="297"/>
      <c r="AA26" s="52"/>
      <c r="AB26" s="286" t="s">
        <v>43</v>
      </c>
      <c r="AC26" s="287"/>
      <c r="AD26" s="287"/>
      <c r="AE26" s="287"/>
      <c r="AF26" s="287"/>
      <c r="AG26" s="287"/>
      <c r="AH26" s="287"/>
      <c r="AI26" s="288"/>
    </row>
    <row r="27" spans="1:44" ht="9.9499999999999993" customHeight="1" x14ac:dyDescent="0.2">
      <c r="A27" s="278"/>
      <c r="B27" s="279"/>
      <c r="C27" s="279"/>
      <c r="D27" s="279"/>
      <c r="E27" s="279"/>
      <c r="F27" s="279"/>
      <c r="G27" s="279"/>
      <c r="H27" s="280"/>
      <c r="J27" s="281"/>
      <c r="K27" s="282"/>
      <c r="L27" s="282"/>
      <c r="M27" s="282"/>
      <c r="N27" s="282"/>
      <c r="O27" s="282"/>
      <c r="P27" s="282"/>
      <c r="Q27" s="283"/>
      <c r="S27" s="275"/>
      <c r="T27" s="276"/>
      <c r="U27" s="276"/>
      <c r="V27" s="276"/>
      <c r="W27" s="276"/>
      <c r="X27" s="276"/>
      <c r="Y27" s="276"/>
      <c r="Z27" s="277"/>
      <c r="AB27" s="105"/>
      <c r="AC27" s="106"/>
      <c r="AD27" s="106"/>
      <c r="AE27" s="106"/>
      <c r="AF27" s="106"/>
      <c r="AG27" s="106"/>
      <c r="AH27" s="106"/>
      <c r="AI27" s="107"/>
      <c r="AR27" s="74"/>
    </row>
    <row r="28" spans="1:44" ht="9.9499999999999993" customHeight="1" x14ac:dyDescent="0.2">
      <c r="A28" s="284" t="s">
        <v>155</v>
      </c>
      <c r="B28" s="285"/>
      <c r="C28" s="285"/>
      <c r="D28" s="285"/>
      <c r="E28" s="57"/>
      <c r="F28" s="55" t="s">
        <v>73</v>
      </c>
      <c r="G28" s="58">
        <v>0</v>
      </c>
      <c r="H28" s="59"/>
      <c r="I28" s="52"/>
      <c r="J28" s="284" t="s">
        <v>156</v>
      </c>
      <c r="K28" s="285"/>
      <c r="L28" s="285"/>
      <c r="M28" s="285"/>
      <c r="N28" s="57"/>
      <c r="O28" s="55" t="s">
        <v>73</v>
      </c>
      <c r="P28" s="58">
        <v>0</v>
      </c>
      <c r="Q28" s="59"/>
      <c r="R28" s="52"/>
      <c r="S28" s="284" t="s">
        <v>162</v>
      </c>
      <c r="T28" s="285"/>
      <c r="U28" s="285"/>
      <c r="V28" s="285"/>
      <c r="W28" s="57"/>
      <c r="X28" s="55" t="s">
        <v>73</v>
      </c>
      <c r="Y28" s="58">
        <v>0</v>
      </c>
      <c r="Z28" s="59"/>
      <c r="AA28" s="52"/>
      <c r="AB28" s="284" t="s">
        <v>187</v>
      </c>
      <c r="AC28" s="285"/>
      <c r="AD28" s="285"/>
      <c r="AE28" s="285"/>
      <c r="AF28" s="57"/>
      <c r="AG28" s="55" t="s">
        <v>73</v>
      </c>
      <c r="AH28" s="58">
        <v>0</v>
      </c>
      <c r="AI28" s="59"/>
    </row>
    <row r="29" spans="1:44" ht="9.9499999999999993" customHeight="1" x14ac:dyDescent="0.2">
      <c r="A29" s="64"/>
      <c r="H29" s="65"/>
      <c r="J29" s="64"/>
      <c r="Q29" s="65"/>
      <c r="S29" s="64"/>
      <c r="Z29" s="65"/>
      <c r="AB29" s="64"/>
      <c r="AI29" s="65"/>
    </row>
    <row r="30" spans="1:44" ht="9.9499999999999993" customHeight="1" x14ac:dyDescent="0.2">
      <c r="A30" s="101" t="s">
        <v>4</v>
      </c>
      <c r="B30" s="102"/>
      <c r="C30" s="102"/>
      <c r="D30" s="103">
        <v>2022</v>
      </c>
      <c r="E30" s="104"/>
      <c r="F30" s="110" t="s">
        <v>5</v>
      </c>
      <c r="G30" s="111"/>
      <c r="H30" s="112"/>
      <c r="J30" s="101" t="s">
        <v>4</v>
      </c>
      <c r="K30" s="113"/>
      <c r="L30" s="113"/>
      <c r="M30" s="103">
        <v>2022</v>
      </c>
      <c r="N30" s="104"/>
      <c r="O30" s="110" t="s">
        <v>5</v>
      </c>
      <c r="P30" s="110"/>
      <c r="Q30" s="114"/>
      <c r="R30" s="52"/>
      <c r="S30" s="101" t="s">
        <v>4</v>
      </c>
      <c r="T30" s="102"/>
      <c r="U30" s="102"/>
      <c r="V30" s="103">
        <v>2022</v>
      </c>
      <c r="W30" s="104"/>
      <c r="X30" s="110" t="s">
        <v>5</v>
      </c>
      <c r="Y30" s="111"/>
      <c r="Z30" s="112"/>
      <c r="AA30" s="52"/>
      <c r="AB30" s="101" t="s">
        <v>4</v>
      </c>
      <c r="AC30" s="102"/>
      <c r="AD30" s="102"/>
      <c r="AE30" s="103">
        <v>2022</v>
      </c>
      <c r="AF30" s="104"/>
      <c r="AG30" s="110" t="s">
        <v>5</v>
      </c>
      <c r="AH30" s="111"/>
      <c r="AI30" s="112"/>
    </row>
    <row r="31" spans="1:44" ht="9.9499999999999993" customHeight="1" x14ac:dyDescent="0.2">
      <c r="A31" s="66" t="s">
        <v>6</v>
      </c>
      <c r="B31" s="67">
        <v>14</v>
      </c>
      <c r="C31" s="68" t="s">
        <v>7</v>
      </c>
      <c r="D31" s="69">
        <v>10</v>
      </c>
      <c r="E31" s="66" t="s">
        <v>6</v>
      </c>
      <c r="F31" s="67">
        <v>10</v>
      </c>
      <c r="G31" s="68" t="s">
        <v>7</v>
      </c>
      <c r="H31" s="69">
        <v>14</v>
      </c>
      <c r="J31" s="66" t="s">
        <v>6</v>
      </c>
      <c r="K31" s="67">
        <v>10</v>
      </c>
      <c r="L31" s="68" t="s">
        <v>7</v>
      </c>
      <c r="M31" s="69">
        <v>7</v>
      </c>
      <c r="N31" s="66" t="s">
        <v>6</v>
      </c>
      <c r="O31" s="67">
        <v>7</v>
      </c>
      <c r="P31" s="68" t="s">
        <v>7</v>
      </c>
      <c r="Q31" s="69">
        <v>7</v>
      </c>
      <c r="S31" s="66" t="s">
        <v>6</v>
      </c>
      <c r="T31" s="67">
        <v>7</v>
      </c>
      <c r="U31" s="68" t="s">
        <v>7</v>
      </c>
      <c r="V31" s="69">
        <v>10</v>
      </c>
      <c r="W31" s="66" t="s">
        <v>6</v>
      </c>
      <c r="X31" s="67">
        <v>7</v>
      </c>
      <c r="Y31" s="68" t="s">
        <v>7</v>
      </c>
      <c r="Z31" s="69">
        <v>7</v>
      </c>
      <c r="AB31" s="66" t="s">
        <v>6</v>
      </c>
      <c r="AC31" s="67">
        <v>10</v>
      </c>
      <c r="AD31" s="68" t="s">
        <v>7</v>
      </c>
      <c r="AE31" s="69">
        <v>10</v>
      </c>
      <c r="AF31" s="66" t="s">
        <v>6</v>
      </c>
      <c r="AG31" s="67">
        <v>14</v>
      </c>
      <c r="AH31" s="68" t="s">
        <v>7</v>
      </c>
      <c r="AI31" s="69">
        <v>10</v>
      </c>
    </row>
    <row r="32" spans="1:44" ht="9.9499999999999993" customHeight="1" x14ac:dyDescent="0.2">
      <c r="A32" s="66" t="s">
        <v>8</v>
      </c>
      <c r="B32" s="67">
        <v>7</v>
      </c>
      <c r="C32" s="68" t="s">
        <v>9</v>
      </c>
      <c r="D32" s="69">
        <v>0</v>
      </c>
      <c r="E32" s="66" t="s">
        <v>8</v>
      </c>
      <c r="F32" s="67">
        <v>13</v>
      </c>
      <c r="G32" s="68" t="s">
        <v>9</v>
      </c>
      <c r="H32" s="69">
        <v>7</v>
      </c>
      <c r="J32" s="66" t="s">
        <v>8</v>
      </c>
      <c r="K32" s="67">
        <v>7</v>
      </c>
      <c r="L32" s="68" t="s">
        <v>9</v>
      </c>
      <c r="M32" s="69">
        <v>10</v>
      </c>
      <c r="N32" s="66" t="s">
        <v>8</v>
      </c>
      <c r="O32" s="67">
        <v>7</v>
      </c>
      <c r="P32" s="68" t="s">
        <v>9</v>
      </c>
      <c r="Q32" s="69">
        <v>10</v>
      </c>
      <c r="S32" s="66" t="s">
        <v>8</v>
      </c>
      <c r="T32" s="67">
        <v>10</v>
      </c>
      <c r="U32" s="68" t="s">
        <v>9</v>
      </c>
      <c r="V32" s="69">
        <v>14</v>
      </c>
      <c r="W32" s="66" t="s">
        <v>8</v>
      </c>
      <c r="X32" s="67">
        <v>17</v>
      </c>
      <c r="Y32" s="68" t="s">
        <v>9</v>
      </c>
      <c r="Z32" s="69">
        <v>14</v>
      </c>
      <c r="AB32" s="66" t="s">
        <v>8</v>
      </c>
      <c r="AC32" s="67">
        <v>10</v>
      </c>
      <c r="AD32" s="68" t="s">
        <v>9</v>
      </c>
      <c r="AE32" s="69">
        <v>7</v>
      </c>
      <c r="AF32" s="66" t="s">
        <v>8</v>
      </c>
      <c r="AG32" s="67">
        <v>10</v>
      </c>
      <c r="AH32" s="68" t="s">
        <v>9</v>
      </c>
      <c r="AI32" s="69">
        <v>14</v>
      </c>
    </row>
    <row r="33" spans="1:48" ht="9.9499999999999993" customHeight="1" x14ac:dyDescent="0.2">
      <c r="A33" s="66" t="s">
        <v>10</v>
      </c>
      <c r="B33" s="67">
        <v>17</v>
      </c>
      <c r="C33" s="68" t="s">
        <v>11</v>
      </c>
      <c r="D33" s="69">
        <v>14</v>
      </c>
      <c r="E33" s="66" t="s">
        <v>10</v>
      </c>
      <c r="F33" s="67">
        <v>7</v>
      </c>
      <c r="G33" s="68" t="s">
        <v>11</v>
      </c>
      <c r="H33" s="69">
        <v>10</v>
      </c>
      <c r="J33" s="66" t="s">
        <v>10</v>
      </c>
      <c r="K33" s="67">
        <v>6</v>
      </c>
      <c r="L33" s="68" t="s">
        <v>11</v>
      </c>
      <c r="M33" s="69">
        <v>7</v>
      </c>
      <c r="N33" s="66" t="s">
        <v>10</v>
      </c>
      <c r="O33" s="67">
        <v>10</v>
      </c>
      <c r="P33" s="68" t="s">
        <v>11</v>
      </c>
      <c r="Q33" s="69">
        <v>13</v>
      </c>
      <c r="S33" s="66" t="s">
        <v>10</v>
      </c>
      <c r="T33" s="67">
        <v>13</v>
      </c>
      <c r="U33" s="68" t="s">
        <v>11</v>
      </c>
      <c r="V33" s="69">
        <v>3</v>
      </c>
      <c r="W33" s="66" t="s">
        <v>10</v>
      </c>
      <c r="X33" s="67">
        <v>10</v>
      </c>
      <c r="Y33" s="68" t="s">
        <v>11</v>
      </c>
      <c r="Z33" s="69">
        <v>7</v>
      </c>
      <c r="AB33" s="66" t="s">
        <v>10</v>
      </c>
      <c r="AC33" s="67">
        <v>0</v>
      </c>
      <c r="AD33" s="68" t="s">
        <v>11</v>
      </c>
      <c r="AE33" s="69">
        <v>10</v>
      </c>
      <c r="AF33" s="66" t="s">
        <v>10</v>
      </c>
      <c r="AG33" s="67">
        <v>21</v>
      </c>
      <c r="AH33" s="68" t="s">
        <v>11</v>
      </c>
      <c r="AI33" s="69">
        <v>13</v>
      </c>
    </row>
    <row r="34" spans="1:48" ht="9.9499999999999993" customHeight="1" x14ac:dyDescent="0.2">
      <c r="A34" s="66" t="s">
        <v>12</v>
      </c>
      <c r="B34" s="67">
        <v>10</v>
      </c>
      <c r="C34" s="68" t="s">
        <v>13</v>
      </c>
      <c r="D34" s="69">
        <v>7</v>
      </c>
      <c r="E34" s="66" t="s">
        <v>12</v>
      </c>
      <c r="F34" s="67">
        <v>17</v>
      </c>
      <c r="G34" s="68" t="s">
        <v>13</v>
      </c>
      <c r="H34" s="69">
        <v>14</v>
      </c>
      <c r="J34" s="66" t="s">
        <v>12</v>
      </c>
      <c r="K34" s="67">
        <v>10</v>
      </c>
      <c r="L34" s="68" t="s">
        <v>13</v>
      </c>
      <c r="M34" s="69">
        <v>14</v>
      </c>
      <c r="N34" s="66" t="s">
        <v>12</v>
      </c>
      <c r="O34" s="67">
        <v>14</v>
      </c>
      <c r="P34" s="68" t="s">
        <v>13</v>
      </c>
      <c r="Q34" s="69">
        <v>7</v>
      </c>
      <c r="S34" s="66" t="s">
        <v>12</v>
      </c>
      <c r="T34" s="67">
        <v>10</v>
      </c>
      <c r="U34" s="68" t="s">
        <v>13</v>
      </c>
      <c r="V34" s="69">
        <v>21</v>
      </c>
      <c r="W34" s="66" t="s">
        <v>12</v>
      </c>
      <c r="X34" s="67">
        <v>13</v>
      </c>
      <c r="Y34" s="68" t="s">
        <v>13</v>
      </c>
      <c r="Z34" s="69">
        <v>10</v>
      </c>
      <c r="AB34" s="66" t="s">
        <v>12</v>
      </c>
      <c r="AC34" s="67">
        <v>14</v>
      </c>
      <c r="AD34" s="68" t="s">
        <v>13</v>
      </c>
      <c r="AE34" s="69">
        <v>0</v>
      </c>
      <c r="AF34" s="66" t="s">
        <v>12</v>
      </c>
      <c r="AG34" s="67">
        <v>14</v>
      </c>
      <c r="AH34" s="68" t="s">
        <v>13</v>
      </c>
      <c r="AI34" s="69">
        <v>17</v>
      </c>
    </row>
    <row r="35" spans="1:48" ht="9.9499999999999993" customHeight="1" x14ac:dyDescent="0.2">
      <c r="A35" s="66" t="s">
        <v>14</v>
      </c>
      <c r="B35" s="67">
        <v>14</v>
      </c>
      <c r="C35" s="68" t="s">
        <v>15</v>
      </c>
      <c r="D35" s="69">
        <v>10</v>
      </c>
      <c r="E35" s="66" t="s">
        <v>14</v>
      </c>
      <c r="F35" s="67">
        <v>7</v>
      </c>
      <c r="G35" s="68" t="s">
        <v>15</v>
      </c>
      <c r="H35" s="69">
        <v>7</v>
      </c>
      <c r="J35" s="66" t="s">
        <v>14</v>
      </c>
      <c r="K35" s="67">
        <v>3</v>
      </c>
      <c r="L35" s="68" t="s">
        <v>15</v>
      </c>
      <c r="M35" s="69">
        <v>10</v>
      </c>
      <c r="N35" s="66" t="s">
        <v>14</v>
      </c>
      <c r="O35" s="67">
        <v>13</v>
      </c>
      <c r="P35" s="68" t="s">
        <v>15</v>
      </c>
      <c r="Q35" s="69">
        <v>14</v>
      </c>
      <c r="S35" s="66" t="s">
        <v>14</v>
      </c>
      <c r="T35" s="67">
        <v>14</v>
      </c>
      <c r="U35" s="68" t="s">
        <v>15</v>
      </c>
      <c r="V35" s="69">
        <v>13</v>
      </c>
      <c r="W35" s="66" t="s">
        <v>14</v>
      </c>
      <c r="X35" s="67">
        <v>7</v>
      </c>
      <c r="Y35" s="68" t="s">
        <v>15</v>
      </c>
      <c r="Z35" s="69">
        <v>7</v>
      </c>
      <c r="AB35" s="66" t="s">
        <v>14</v>
      </c>
      <c r="AC35" s="67">
        <v>6</v>
      </c>
      <c r="AD35" s="68" t="s">
        <v>15</v>
      </c>
      <c r="AE35" s="69">
        <v>10</v>
      </c>
      <c r="AF35" s="66" t="s">
        <v>14</v>
      </c>
      <c r="AG35" s="67">
        <v>13</v>
      </c>
      <c r="AH35" s="68" t="s">
        <v>15</v>
      </c>
      <c r="AI35" s="69">
        <v>14</v>
      </c>
    </row>
    <row r="36" spans="1:48" ht="9.9499999999999993" customHeight="1" x14ac:dyDescent="0.2">
      <c r="A36" s="66" t="s">
        <v>16</v>
      </c>
      <c r="B36" s="67">
        <v>6</v>
      </c>
      <c r="C36" s="68" t="s">
        <v>17</v>
      </c>
      <c r="D36" s="69">
        <v>3</v>
      </c>
      <c r="E36" s="66" t="s">
        <v>16</v>
      </c>
      <c r="F36" s="67">
        <v>0</v>
      </c>
      <c r="G36" s="68" t="s">
        <v>17</v>
      </c>
      <c r="H36" s="69">
        <v>10</v>
      </c>
      <c r="J36" s="66" t="s">
        <v>16</v>
      </c>
      <c r="K36" s="67">
        <v>7</v>
      </c>
      <c r="L36" s="68" t="s">
        <v>17</v>
      </c>
      <c r="M36" s="69">
        <v>0</v>
      </c>
      <c r="N36" s="66" t="s">
        <v>16</v>
      </c>
      <c r="O36" s="67">
        <v>10</v>
      </c>
      <c r="P36" s="68" t="s">
        <v>17</v>
      </c>
      <c r="Q36" s="69">
        <v>7</v>
      </c>
      <c r="S36" s="66" t="s">
        <v>16</v>
      </c>
      <c r="T36" s="67">
        <v>13</v>
      </c>
      <c r="U36" s="68" t="s">
        <v>17</v>
      </c>
      <c r="V36" s="69">
        <v>14</v>
      </c>
      <c r="W36" s="66" t="s">
        <v>16</v>
      </c>
      <c r="X36" s="67">
        <v>10</v>
      </c>
      <c r="Y36" s="68" t="s">
        <v>17</v>
      </c>
      <c r="Z36" s="69">
        <v>13</v>
      </c>
      <c r="AB36" s="66" t="s">
        <v>16</v>
      </c>
      <c r="AC36" s="67">
        <v>10</v>
      </c>
      <c r="AD36" s="68" t="s">
        <v>17</v>
      </c>
      <c r="AE36" s="69">
        <v>14</v>
      </c>
      <c r="AF36" s="66" t="s">
        <v>16</v>
      </c>
      <c r="AG36" s="67">
        <v>7</v>
      </c>
      <c r="AH36" s="68" t="s">
        <v>17</v>
      </c>
      <c r="AI36" s="69">
        <v>10</v>
      </c>
    </row>
    <row r="37" spans="1:48" ht="9.9499999999999993" customHeight="1" x14ac:dyDescent="0.2">
      <c r="A37" s="66" t="s">
        <v>18</v>
      </c>
      <c r="B37" s="67">
        <v>13</v>
      </c>
      <c r="C37" s="68" t="s">
        <v>19</v>
      </c>
      <c r="D37" s="69">
        <v>7</v>
      </c>
      <c r="E37" s="66" t="s">
        <v>18</v>
      </c>
      <c r="F37" s="67">
        <v>10</v>
      </c>
      <c r="G37" s="68" t="s">
        <v>19</v>
      </c>
      <c r="H37" s="69">
        <v>3</v>
      </c>
      <c r="J37" s="66" t="s">
        <v>18</v>
      </c>
      <c r="K37" s="67">
        <v>7</v>
      </c>
      <c r="L37" s="68" t="s">
        <v>19</v>
      </c>
      <c r="M37" s="69">
        <v>10</v>
      </c>
      <c r="N37" s="66" t="s">
        <v>18</v>
      </c>
      <c r="O37" s="67">
        <v>17</v>
      </c>
      <c r="P37" s="68" t="s">
        <v>19</v>
      </c>
      <c r="Q37" s="69">
        <v>10</v>
      </c>
      <c r="S37" s="66" t="s">
        <v>18</v>
      </c>
      <c r="T37" s="67">
        <v>21</v>
      </c>
      <c r="U37" s="68" t="s">
        <v>19</v>
      </c>
      <c r="V37" s="69">
        <v>7</v>
      </c>
      <c r="W37" s="66" t="s">
        <v>18</v>
      </c>
      <c r="X37" s="67">
        <v>14</v>
      </c>
      <c r="Y37" s="68" t="s">
        <v>19</v>
      </c>
      <c r="Z37" s="69">
        <v>14</v>
      </c>
      <c r="AB37" s="66" t="s">
        <v>18</v>
      </c>
      <c r="AC37" s="67">
        <v>6</v>
      </c>
      <c r="AD37" s="68" t="s">
        <v>19</v>
      </c>
      <c r="AE37" s="69">
        <v>7</v>
      </c>
      <c r="AF37" s="66" t="s">
        <v>18</v>
      </c>
      <c r="AG37" s="67">
        <v>21</v>
      </c>
      <c r="AH37" s="68" t="s">
        <v>19</v>
      </c>
      <c r="AI37" s="69">
        <v>21</v>
      </c>
    </row>
    <row r="38" spans="1:48" ht="9.9499999999999993" customHeight="1" x14ac:dyDescent="0.2">
      <c r="A38" s="66" t="s">
        <v>20</v>
      </c>
      <c r="B38" s="67">
        <v>0</v>
      </c>
      <c r="C38" s="68" t="s">
        <v>21</v>
      </c>
      <c r="D38" s="69">
        <v>17</v>
      </c>
      <c r="E38" s="66" t="s">
        <v>20</v>
      </c>
      <c r="F38" s="67">
        <v>8</v>
      </c>
      <c r="G38" s="68" t="s">
        <v>21</v>
      </c>
      <c r="H38" s="69">
        <v>14</v>
      </c>
      <c r="J38" s="66" t="s">
        <v>20</v>
      </c>
      <c r="K38" s="67">
        <v>14</v>
      </c>
      <c r="L38" s="68" t="s">
        <v>21</v>
      </c>
      <c r="M38" s="69">
        <v>7</v>
      </c>
      <c r="N38" s="66" t="s">
        <v>20</v>
      </c>
      <c r="O38" s="67">
        <v>14</v>
      </c>
      <c r="P38" s="68" t="s">
        <v>21</v>
      </c>
      <c r="Q38" s="69">
        <v>17</v>
      </c>
      <c r="S38" s="66" t="s">
        <v>20</v>
      </c>
      <c r="T38" s="67">
        <v>10</v>
      </c>
      <c r="U38" s="68" t="s">
        <v>21</v>
      </c>
      <c r="V38" s="69">
        <v>14</v>
      </c>
      <c r="W38" s="66" t="s">
        <v>20</v>
      </c>
      <c r="X38" s="67">
        <v>17</v>
      </c>
      <c r="Y38" s="68" t="s">
        <v>21</v>
      </c>
      <c r="Z38" s="69">
        <v>10</v>
      </c>
      <c r="AB38" s="66" t="s">
        <v>20</v>
      </c>
      <c r="AC38" s="67">
        <v>7</v>
      </c>
      <c r="AD38" s="68" t="s">
        <v>21</v>
      </c>
      <c r="AE38" s="69">
        <v>10</v>
      </c>
      <c r="AF38" s="66" t="s">
        <v>20</v>
      </c>
      <c r="AG38" s="67">
        <v>10</v>
      </c>
      <c r="AH38" s="68" t="s">
        <v>21</v>
      </c>
      <c r="AI38" s="69">
        <v>13</v>
      </c>
    </row>
    <row r="39" spans="1:48" ht="9.9499999999999993" customHeight="1" x14ac:dyDescent="0.2">
      <c r="A39" s="66" t="s">
        <v>22</v>
      </c>
      <c r="B39" s="67">
        <v>7</v>
      </c>
      <c r="C39" s="68" t="s">
        <v>23</v>
      </c>
      <c r="D39" s="69">
        <v>7</v>
      </c>
      <c r="E39" s="66" t="s">
        <v>22</v>
      </c>
      <c r="F39" s="67">
        <v>17</v>
      </c>
      <c r="G39" s="68" t="s">
        <v>23</v>
      </c>
      <c r="H39" s="69">
        <v>13</v>
      </c>
      <c r="J39" s="66" t="s">
        <v>22</v>
      </c>
      <c r="K39" s="67">
        <v>10</v>
      </c>
      <c r="L39" s="68" t="s">
        <v>23</v>
      </c>
      <c r="M39" s="69">
        <v>7</v>
      </c>
      <c r="N39" s="66" t="s">
        <v>22</v>
      </c>
      <c r="O39" s="67">
        <v>13</v>
      </c>
      <c r="P39" s="68" t="s">
        <v>23</v>
      </c>
      <c r="Q39" s="69">
        <v>14</v>
      </c>
      <c r="S39" s="66" t="s">
        <v>22</v>
      </c>
      <c r="T39" s="67">
        <v>7</v>
      </c>
      <c r="U39" s="68" t="s">
        <v>23</v>
      </c>
      <c r="V39" s="69">
        <v>10</v>
      </c>
      <c r="W39" s="66" t="s">
        <v>22</v>
      </c>
      <c r="X39" s="67">
        <v>8</v>
      </c>
      <c r="Y39" s="68" t="s">
        <v>23</v>
      </c>
      <c r="Z39" s="69">
        <v>13</v>
      </c>
      <c r="AB39" s="66" t="s">
        <v>22</v>
      </c>
      <c r="AC39" s="67">
        <v>14</v>
      </c>
      <c r="AD39" s="68" t="s">
        <v>23</v>
      </c>
      <c r="AE39" s="69">
        <v>7</v>
      </c>
      <c r="AF39" s="66" t="s">
        <v>22</v>
      </c>
      <c r="AG39" s="67">
        <v>13</v>
      </c>
      <c r="AH39" s="68" t="s">
        <v>23</v>
      </c>
      <c r="AI39" s="69">
        <v>17</v>
      </c>
    </row>
    <row r="40" spans="1:48" ht="9.9499999999999993" customHeight="1" x14ac:dyDescent="0.2">
      <c r="A40" s="66" t="s">
        <v>24</v>
      </c>
      <c r="B40" s="67">
        <v>21</v>
      </c>
      <c r="C40" s="68" t="s">
        <v>25</v>
      </c>
      <c r="D40" s="69">
        <v>3</v>
      </c>
      <c r="E40" s="66" t="s">
        <v>24</v>
      </c>
      <c r="F40" s="67">
        <v>13</v>
      </c>
      <c r="G40" s="68" t="s">
        <v>25</v>
      </c>
      <c r="H40" s="69">
        <v>17</v>
      </c>
      <c r="J40" s="66" t="s">
        <v>24</v>
      </c>
      <c r="K40" s="67">
        <v>7</v>
      </c>
      <c r="L40" s="68" t="s">
        <v>25</v>
      </c>
      <c r="M40" s="69">
        <v>14</v>
      </c>
      <c r="N40" s="66" t="s">
        <v>24</v>
      </c>
      <c r="O40" s="67">
        <v>10</v>
      </c>
      <c r="P40" s="68" t="s">
        <v>25</v>
      </c>
      <c r="Q40" s="69">
        <v>21</v>
      </c>
      <c r="S40" s="66" t="s">
        <v>24</v>
      </c>
      <c r="T40" s="67">
        <v>17</v>
      </c>
      <c r="U40" s="68" t="s">
        <v>25</v>
      </c>
      <c r="V40" s="69">
        <v>14</v>
      </c>
      <c r="W40" s="66" t="s">
        <v>24</v>
      </c>
      <c r="X40" s="67">
        <v>7</v>
      </c>
      <c r="Y40" s="68" t="s">
        <v>25</v>
      </c>
      <c r="Z40" s="69">
        <v>7</v>
      </c>
      <c r="AB40" s="66" t="s">
        <v>24</v>
      </c>
      <c r="AC40" s="67">
        <v>7</v>
      </c>
      <c r="AD40" s="68" t="s">
        <v>25</v>
      </c>
      <c r="AE40" s="69">
        <v>13</v>
      </c>
      <c r="AF40" s="66" t="s">
        <v>24</v>
      </c>
      <c r="AG40" s="67">
        <v>14</v>
      </c>
      <c r="AH40" s="68" t="s">
        <v>25</v>
      </c>
      <c r="AI40" s="69">
        <v>13</v>
      </c>
    </row>
    <row r="41" spans="1:48" ht="9.9499999999999993" customHeight="1" x14ac:dyDescent="0.2">
      <c r="A41" s="66" t="s">
        <v>26</v>
      </c>
      <c r="B41" s="67">
        <v>10</v>
      </c>
      <c r="C41" s="68" t="s">
        <v>27</v>
      </c>
      <c r="D41" s="69">
        <v>7</v>
      </c>
      <c r="E41" s="66" t="s">
        <v>26</v>
      </c>
      <c r="F41" s="67">
        <v>7</v>
      </c>
      <c r="G41" s="68" t="s">
        <v>27</v>
      </c>
      <c r="H41" s="69">
        <v>0</v>
      </c>
      <c r="J41" s="66" t="s">
        <v>26</v>
      </c>
      <c r="K41" s="67">
        <v>14</v>
      </c>
      <c r="L41" s="68" t="s">
        <v>27</v>
      </c>
      <c r="M41" s="69">
        <v>10</v>
      </c>
      <c r="N41" s="66" t="s">
        <v>26</v>
      </c>
      <c r="O41" s="67">
        <v>7</v>
      </c>
      <c r="P41" s="68" t="s">
        <v>27</v>
      </c>
      <c r="Q41" s="69">
        <v>13</v>
      </c>
      <c r="S41" s="66" t="s">
        <v>26</v>
      </c>
      <c r="T41" s="67">
        <v>14</v>
      </c>
      <c r="U41" s="68" t="s">
        <v>27</v>
      </c>
      <c r="V41" s="69">
        <v>17</v>
      </c>
      <c r="W41" s="66" t="s">
        <v>26</v>
      </c>
      <c r="X41" s="67">
        <v>14</v>
      </c>
      <c r="Y41" s="68" t="s">
        <v>27</v>
      </c>
      <c r="Z41" s="69">
        <v>10</v>
      </c>
      <c r="AB41" s="66" t="s">
        <v>26</v>
      </c>
      <c r="AC41" s="67">
        <v>10</v>
      </c>
      <c r="AD41" s="68" t="s">
        <v>27</v>
      </c>
      <c r="AE41" s="69">
        <v>6</v>
      </c>
      <c r="AF41" s="66" t="s">
        <v>26</v>
      </c>
      <c r="AG41" s="67">
        <v>21</v>
      </c>
      <c r="AH41" s="68" t="s">
        <v>27</v>
      </c>
      <c r="AI41" s="69">
        <v>17</v>
      </c>
    </row>
    <row r="42" spans="1:48" ht="9.9499999999999993" customHeight="1" x14ac:dyDescent="0.2">
      <c r="A42" s="66" t="s">
        <v>28</v>
      </c>
      <c r="B42" s="67">
        <v>14</v>
      </c>
      <c r="C42" s="68" t="s">
        <v>29</v>
      </c>
      <c r="D42" s="69">
        <v>14</v>
      </c>
      <c r="E42" s="66" t="s">
        <v>28</v>
      </c>
      <c r="F42" s="67">
        <v>14</v>
      </c>
      <c r="G42" s="68" t="s">
        <v>29</v>
      </c>
      <c r="H42" s="69">
        <v>14</v>
      </c>
      <c r="J42" s="66" t="s">
        <v>28</v>
      </c>
      <c r="K42" s="67">
        <v>10</v>
      </c>
      <c r="L42" s="68" t="s">
        <v>29</v>
      </c>
      <c r="M42" s="69">
        <v>10</v>
      </c>
      <c r="N42" s="66" t="s">
        <v>28</v>
      </c>
      <c r="O42" s="67">
        <v>14</v>
      </c>
      <c r="P42" s="68" t="s">
        <v>29</v>
      </c>
      <c r="Q42" s="69">
        <v>6</v>
      </c>
      <c r="S42" s="66" t="s">
        <v>28</v>
      </c>
      <c r="T42" s="67">
        <v>10</v>
      </c>
      <c r="U42" s="68" t="s">
        <v>29</v>
      </c>
      <c r="V42" s="69">
        <v>7</v>
      </c>
      <c r="W42" s="66" t="s">
        <v>28</v>
      </c>
      <c r="X42" s="67">
        <v>7</v>
      </c>
      <c r="Y42" s="68" t="s">
        <v>29</v>
      </c>
      <c r="Z42" s="69">
        <v>13</v>
      </c>
      <c r="AB42" s="66" t="s">
        <v>28</v>
      </c>
      <c r="AC42" s="67">
        <v>6</v>
      </c>
      <c r="AD42" s="68" t="s">
        <v>29</v>
      </c>
      <c r="AE42" s="69">
        <v>14</v>
      </c>
      <c r="AF42" s="66" t="s">
        <v>28</v>
      </c>
      <c r="AG42" s="67">
        <v>8</v>
      </c>
      <c r="AH42" s="68" t="s">
        <v>29</v>
      </c>
      <c r="AI42" s="69">
        <v>7</v>
      </c>
    </row>
    <row r="43" spans="1:48" ht="9.9499999999999993" customHeight="1" x14ac:dyDescent="0.2">
      <c r="A43" s="66" t="s">
        <v>30</v>
      </c>
      <c r="B43" s="67">
        <v>14</v>
      </c>
      <c r="C43" s="68" t="s">
        <v>31</v>
      </c>
      <c r="D43" s="69">
        <v>7</v>
      </c>
      <c r="E43" s="66" t="s">
        <v>30</v>
      </c>
      <c r="F43" s="67">
        <v>3</v>
      </c>
      <c r="G43" s="68" t="s">
        <v>31</v>
      </c>
      <c r="H43" s="69">
        <v>14</v>
      </c>
      <c r="J43" s="66" t="s">
        <v>30</v>
      </c>
      <c r="K43" s="67">
        <v>14</v>
      </c>
      <c r="L43" s="68" t="s">
        <v>31</v>
      </c>
      <c r="M43" s="69">
        <v>7</v>
      </c>
      <c r="N43" s="66" t="s">
        <v>30</v>
      </c>
      <c r="O43" s="67">
        <v>13</v>
      </c>
      <c r="P43" s="68" t="s">
        <v>31</v>
      </c>
      <c r="Q43" s="69">
        <v>7</v>
      </c>
      <c r="S43" s="66" t="s">
        <v>30</v>
      </c>
      <c r="T43" s="67">
        <v>21</v>
      </c>
      <c r="U43" s="68" t="s">
        <v>31</v>
      </c>
      <c r="V43" s="69">
        <v>24</v>
      </c>
      <c r="W43" s="66" t="s">
        <v>30</v>
      </c>
      <c r="X43" s="67">
        <v>14</v>
      </c>
      <c r="Y43" s="68" t="s">
        <v>31</v>
      </c>
      <c r="Z43" s="69">
        <v>7</v>
      </c>
      <c r="AB43" s="66" t="s">
        <v>30</v>
      </c>
      <c r="AC43" s="67">
        <v>14</v>
      </c>
      <c r="AD43" s="68" t="s">
        <v>31</v>
      </c>
      <c r="AE43" s="69">
        <v>7</v>
      </c>
      <c r="AF43" s="66" t="s">
        <v>30</v>
      </c>
      <c r="AG43" s="67">
        <v>10</v>
      </c>
      <c r="AH43" s="68" t="s">
        <v>31</v>
      </c>
      <c r="AI43" s="69">
        <v>13</v>
      </c>
    </row>
    <row r="44" spans="1:48" ht="9.9499999999999993" customHeight="1" x14ac:dyDescent="0.2">
      <c r="A44" s="66" t="s">
        <v>32</v>
      </c>
      <c r="B44" s="67">
        <v>7</v>
      </c>
      <c r="C44" s="68" t="s">
        <v>33</v>
      </c>
      <c r="D44" s="69">
        <v>17</v>
      </c>
      <c r="E44" s="66" t="s">
        <v>32</v>
      </c>
      <c r="F44" s="67">
        <v>13</v>
      </c>
      <c r="G44" s="68" t="s">
        <v>33</v>
      </c>
      <c r="H44" s="69">
        <v>6</v>
      </c>
      <c r="J44" s="66" t="s">
        <v>32</v>
      </c>
      <c r="K44" s="67">
        <v>13</v>
      </c>
      <c r="L44" s="68" t="s">
        <v>33</v>
      </c>
      <c r="M44" s="69">
        <v>13</v>
      </c>
      <c r="N44" s="66" t="s">
        <v>32</v>
      </c>
      <c r="O44" s="67">
        <v>8</v>
      </c>
      <c r="P44" s="68" t="s">
        <v>33</v>
      </c>
      <c r="Q44" s="69">
        <v>10</v>
      </c>
      <c r="S44" s="66" t="s">
        <v>32</v>
      </c>
      <c r="T44" s="67">
        <v>10</v>
      </c>
      <c r="U44" s="68" t="s">
        <v>33</v>
      </c>
      <c r="V44" s="69">
        <v>14</v>
      </c>
      <c r="W44" s="66" t="s">
        <v>32</v>
      </c>
      <c r="X44" s="67">
        <v>13</v>
      </c>
      <c r="Y44" s="68" t="s">
        <v>33</v>
      </c>
      <c r="Z44" s="69">
        <v>14</v>
      </c>
      <c r="AB44" s="66" t="s">
        <v>32</v>
      </c>
      <c r="AC44" s="67">
        <v>10</v>
      </c>
      <c r="AD44" s="68" t="s">
        <v>33</v>
      </c>
      <c r="AE44" s="69">
        <v>14</v>
      </c>
      <c r="AF44" s="66" t="s">
        <v>32</v>
      </c>
      <c r="AG44" s="67">
        <v>14</v>
      </c>
      <c r="AH44" s="68" t="s">
        <v>33</v>
      </c>
      <c r="AI44" s="69">
        <v>24</v>
      </c>
    </row>
    <row r="45" spans="1:48" ht="9.9499999999999993" customHeight="1" x14ac:dyDescent="0.2">
      <c r="A45" s="66" t="s">
        <v>34</v>
      </c>
      <c r="B45" s="67">
        <v>3</v>
      </c>
      <c r="C45" s="68" t="s">
        <v>35</v>
      </c>
      <c r="D45" s="69">
        <v>14</v>
      </c>
      <c r="E45" s="66" t="s">
        <v>34</v>
      </c>
      <c r="F45" s="67">
        <v>14</v>
      </c>
      <c r="G45" s="68" t="s">
        <v>35</v>
      </c>
      <c r="H45" s="69">
        <v>13</v>
      </c>
      <c r="J45" s="66" t="s">
        <v>34</v>
      </c>
      <c r="K45" s="67">
        <v>7</v>
      </c>
      <c r="L45" s="68" t="s">
        <v>35</v>
      </c>
      <c r="M45" s="69">
        <v>10</v>
      </c>
      <c r="N45" s="66" t="s">
        <v>34</v>
      </c>
      <c r="O45" s="67">
        <v>14</v>
      </c>
      <c r="P45" s="68" t="s">
        <v>35</v>
      </c>
      <c r="Q45" s="69">
        <v>14</v>
      </c>
      <c r="S45" s="66" t="s">
        <v>34</v>
      </c>
      <c r="T45" s="67">
        <v>7</v>
      </c>
      <c r="U45" s="68" t="s">
        <v>35</v>
      </c>
      <c r="V45" s="69">
        <v>7</v>
      </c>
      <c r="W45" s="66" t="s">
        <v>34</v>
      </c>
      <c r="X45" s="67">
        <v>7</v>
      </c>
      <c r="Y45" s="68" t="s">
        <v>35</v>
      </c>
      <c r="Z45" s="69">
        <v>6</v>
      </c>
      <c r="AB45" s="66" t="s">
        <v>34</v>
      </c>
      <c r="AC45" s="67">
        <v>7</v>
      </c>
      <c r="AD45" s="68" t="s">
        <v>35</v>
      </c>
      <c r="AE45" s="69">
        <v>7</v>
      </c>
      <c r="AF45" s="66" t="s">
        <v>34</v>
      </c>
      <c r="AG45" s="67">
        <v>21</v>
      </c>
      <c r="AH45" s="68" t="s">
        <v>35</v>
      </c>
      <c r="AI45" s="69">
        <v>10</v>
      </c>
    </row>
    <row r="46" spans="1:48" ht="9.9499999999999993" customHeight="1" x14ac:dyDescent="0.2">
      <c r="A46" s="66" t="s">
        <v>36</v>
      </c>
      <c r="B46" s="67">
        <v>10</v>
      </c>
      <c r="C46" s="68" t="s">
        <v>37</v>
      </c>
      <c r="D46" s="69">
        <v>7</v>
      </c>
      <c r="E46" s="66" t="s">
        <v>36</v>
      </c>
      <c r="F46" s="67">
        <v>7</v>
      </c>
      <c r="G46" s="68" t="s">
        <v>37</v>
      </c>
      <c r="H46" s="69">
        <v>7</v>
      </c>
      <c r="J46" s="66" t="s">
        <v>36</v>
      </c>
      <c r="K46" s="67">
        <v>10</v>
      </c>
      <c r="L46" s="68" t="s">
        <v>37</v>
      </c>
      <c r="M46" s="69">
        <v>7</v>
      </c>
      <c r="N46" s="66" t="s">
        <v>36</v>
      </c>
      <c r="O46" s="67">
        <v>17</v>
      </c>
      <c r="P46" s="68" t="s">
        <v>37</v>
      </c>
      <c r="Q46" s="69">
        <v>14</v>
      </c>
      <c r="S46" s="66" t="s">
        <v>36</v>
      </c>
      <c r="T46" s="67">
        <v>10</v>
      </c>
      <c r="U46" s="68" t="s">
        <v>37</v>
      </c>
      <c r="V46" s="69">
        <v>21</v>
      </c>
      <c r="W46" s="66" t="s">
        <v>36</v>
      </c>
      <c r="X46" s="67">
        <v>13</v>
      </c>
      <c r="Y46" s="68" t="s">
        <v>37</v>
      </c>
      <c r="Z46" s="69">
        <v>10</v>
      </c>
      <c r="AB46" s="66" t="s">
        <v>36</v>
      </c>
      <c r="AC46" s="67">
        <v>14</v>
      </c>
      <c r="AD46" s="68" t="s">
        <v>37</v>
      </c>
      <c r="AE46" s="69">
        <v>13</v>
      </c>
      <c r="AF46" s="66" t="s">
        <v>36</v>
      </c>
      <c r="AG46" s="67">
        <v>21</v>
      </c>
      <c r="AH46" s="68" t="s">
        <v>37</v>
      </c>
      <c r="AI46" s="69">
        <v>17</v>
      </c>
      <c r="AR46" s="75"/>
      <c r="AS46" s="75"/>
      <c r="AU46" s="75"/>
      <c r="AV46" s="75"/>
    </row>
    <row r="47" spans="1:48" ht="9.9499999999999993" customHeight="1" x14ac:dyDescent="0.2">
      <c r="A47" s="66" t="s">
        <v>38</v>
      </c>
      <c r="B47" s="67">
        <v>17</v>
      </c>
      <c r="C47" s="68" t="s">
        <v>39</v>
      </c>
      <c r="D47" s="69">
        <v>14</v>
      </c>
      <c r="E47" s="66" t="s">
        <v>38</v>
      </c>
      <c r="F47" s="67">
        <v>14</v>
      </c>
      <c r="G47" s="68" t="s">
        <v>39</v>
      </c>
      <c r="H47" s="69">
        <v>17</v>
      </c>
      <c r="J47" s="66" t="s">
        <v>38</v>
      </c>
      <c r="K47" s="67">
        <v>14</v>
      </c>
      <c r="L47" s="68" t="s">
        <v>39</v>
      </c>
      <c r="M47" s="69">
        <v>14</v>
      </c>
      <c r="N47" s="66" t="s">
        <v>38</v>
      </c>
      <c r="O47" s="67">
        <v>7</v>
      </c>
      <c r="P47" s="68" t="s">
        <v>39</v>
      </c>
      <c r="Q47" s="69">
        <v>3</v>
      </c>
      <c r="S47" s="66" t="s">
        <v>38</v>
      </c>
      <c r="T47" s="67">
        <v>21</v>
      </c>
      <c r="U47" s="68" t="s">
        <v>39</v>
      </c>
      <c r="V47" s="69">
        <v>13</v>
      </c>
      <c r="W47" s="66" t="s">
        <v>38</v>
      </c>
      <c r="X47" s="67">
        <v>7</v>
      </c>
      <c r="Y47" s="68" t="s">
        <v>39</v>
      </c>
      <c r="Z47" s="69">
        <v>13</v>
      </c>
      <c r="AB47" s="66" t="s">
        <v>38</v>
      </c>
      <c r="AC47" s="67">
        <v>7</v>
      </c>
      <c r="AD47" s="68" t="s">
        <v>39</v>
      </c>
      <c r="AE47" s="69">
        <v>14</v>
      </c>
      <c r="AF47" s="66" t="s">
        <v>38</v>
      </c>
      <c r="AG47" s="67">
        <v>13</v>
      </c>
      <c r="AH47" s="68" t="s">
        <v>39</v>
      </c>
      <c r="AI47" s="69">
        <v>10</v>
      </c>
    </row>
    <row r="48" spans="1:48" ht="9.9499999999999993" customHeight="1" x14ac:dyDescent="0.2">
      <c r="A48" s="66" t="s">
        <v>40</v>
      </c>
      <c r="B48" s="67">
        <v>7</v>
      </c>
      <c r="C48" s="68" t="s">
        <v>41</v>
      </c>
      <c r="D48" s="69">
        <v>0</v>
      </c>
      <c r="E48" s="66" t="s">
        <v>40</v>
      </c>
      <c r="F48" s="67">
        <v>7</v>
      </c>
      <c r="G48" s="68" t="s">
        <v>41</v>
      </c>
      <c r="H48" s="69">
        <v>13</v>
      </c>
      <c r="J48" s="66" t="s">
        <v>40</v>
      </c>
      <c r="K48" s="67">
        <v>7</v>
      </c>
      <c r="L48" s="68" t="s">
        <v>41</v>
      </c>
      <c r="M48" s="69">
        <v>7</v>
      </c>
      <c r="N48" s="66" t="s">
        <v>40</v>
      </c>
      <c r="O48" s="67">
        <v>10</v>
      </c>
      <c r="P48" s="68" t="s">
        <v>41</v>
      </c>
      <c r="Q48" s="69">
        <v>14</v>
      </c>
      <c r="S48" s="66" t="s">
        <v>40</v>
      </c>
      <c r="T48" s="67">
        <v>10</v>
      </c>
      <c r="U48" s="68" t="s">
        <v>41</v>
      </c>
      <c r="V48" s="69">
        <v>14</v>
      </c>
      <c r="W48" s="66" t="s">
        <v>40</v>
      </c>
      <c r="X48" s="67">
        <v>13</v>
      </c>
      <c r="Y48" s="68" t="s">
        <v>41</v>
      </c>
      <c r="Z48" s="69">
        <v>14</v>
      </c>
      <c r="AB48" s="66" t="s">
        <v>40</v>
      </c>
      <c r="AC48" s="67">
        <v>10</v>
      </c>
      <c r="AD48" s="68" t="s">
        <v>41</v>
      </c>
      <c r="AE48" s="69">
        <v>7</v>
      </c>
      <c r="AF48" s="66" t="s">
        <v>40</v>
      </c>
      <c r="AG48" s="67">
        <v>17</v>
      </c>
      <c r="AH48" s="68" t="s">
        <v>41</v>
      </c>
      <c r="AI48" s="69">
        <v>21</v>
      </c>
    </row>
    <row r="49" spans="1:35" ht="9.9499999999999993" customHeight="1" x14ac:dyDescent="0.2">
      <c r="A49" s="263" t="s">
        <v>47</v>
      </c>
      <c r="B49" s="264"/>
      <c r="C49" s="264"/>
      <c r="D49" s="264"/>
      <c r="E49" s="264" t="s">
        <v>110</v>
      </c>
      <c r="F49" s="264"/>
      <c r="G49" s="264"/>
      <c r="H49" s="265"/>
      <c r="I49" s="52"/>
      <c r="J49" s="266" t="s">
        <v>47</v>
      </c>
      <c r="K49" s="267"/>
      <c r="L49" s="267"/>
      <c r="M49" s="267"/>
      <c r="N49" s="267" t="s">
        <v>110</v>
      </c>
      <c r="O49" s="267"/>
      <c r="P49" s="267"/>
      <c r="Q49" s="268"/>
      <c r="R49" s="52"/>
      <c r="S49" s="272" t="s">
        <v>47</v>
      </c>
      <c r="T49" s="273"/>
      <c r="U49" s="273"/>
      <c r="V49" s="273"/>
      <c r="W49" s="273" t="s">
        <v>110</v>
      </c>
      <c r="X49" s="273"/>
      <c r="Y49" s="273"/>
      <c r="Z49" s="274"/>
      <c r="AA49" s="52"/>
      <c r="AB49" s="269" t="s">
        <v>47</v>
      </c>
      <c r="AC49" s="270"/>
      <c r="AD49" s="270"/>
      <c r="AE49" s="270"/>
      <c r="AF49" s="270" t="s">
        <v>110</v>
      </c>
      <c r="AG49" s="270"/>
      <c r="AH49" s="270"/>
      <c r="AI49" s="271"/>
    </row>
    <row r="50" spans="1:35" ht="9.9499999999999993" customHeight="1" x14ac:dyDescent="0.2">
      <c r="A50" s="51">
        <f>SUM(B31:B48)+SUM(D31:D48)</f>
        <v>349</v>
      </c>
      <c r="E50" s="51">
        <f>SUM(F31:F48)+SUM(H31:H48)</f>
        <v>374</v>
      </c>
      <c r="J50" s="51">
        <f>SUM(K31:K48)+SUM(M31:M48)</f>
        <v>334</v>
      </c>
      <c r="N50" s="51">
        <f>SUM(O31:O48)+SUM(Q31:Q48)</f>
        <v>406</v>
      </c>
      <c r="S50" s="51">
        <f>SUM(T31:T48)+SUM(V31:V48)</f>
        <v>462</v>
      </c>
      <c r="W50" s="51">
        <f>SUM(X31:X48)+SUM(Z31:Z48)</f>
        <v>387</v>
      </c>
      <c r="AB50" s="51">
        <f>SUM(AC31:AC48)+SUM(AE31:AE48)</f>
        <v>332</v>
      </c>
      <c r="AF50" s="51">
        <f>SUM(AG31:AG48)+SUM(AI31:AI48)</f>
        <v>523</v>
      </c>
    </row>
    <row r="51" spans="1:35" ht="9.9499999999999993" customHeight="1" x14ac:dyDescent="0.2">
      <c r="A51" s="260" t="s">
        <v>115</v>
      </c>
      <c r="B51" s="261"/>
      <c r="C51" s="261"/>
      <c r="D51" s="261"/>
      <c r="E51" s="261"/>
      <c r="F51" s="261"/>
      <c r="G51" s="261"/>
      <c r="H51" s="262"/>
      <c r="I51" s="52"/>
      <c r="J51" s="254" t="s">
        <v>49</v>
      </c>
      <c r="K51" s="255"/>
      <c r="L51" s="255"/>
      <c r="M51" s="255"/>
      <c r="N51" s="255"/>
      <c r="O51" s="255"/>
      <c r="P51" s="255"/>
      <c r="Q51" s="256"/>
      <c r="S51" s="127" t="s">
        <v>48</v>
      </c>
      <c r="T51" s="128"/>
      <c r="U51" s="128"/>
      <c r="V51" s="128"/>
      <c r="W51" s="128"/>
      <c r="X51" s="128"/>
      <c r="Y51" s="128"/>
      <c r="Z51" s="129"/>
      <c r="AA51" s="52"/>
      <c r="AB51" s="257" t="s">
        <v>50</v>
      </c>
      <c r="AC51" s="258"/>
      <c r="AD51" s="258"/>
      <c r="AE51" s="258"/>
      <c r="AF51" s="258"/>
      <c r="AG51" s="258"/>
      <c r="AH51" s="258"/>
      <c r="AI51" s="259"/>
    </row>
    <row r="52" spans="1:35" ht="9.9499999999999993" customHeight="1" x14ac:dyDescent="0.2">
      <c r="A52" s="117"/>
      <c r="B52" s="118"/>
      <c r="C52" s="118"/>
      <c r="D52" s="118"/>
      <c r="E52" s="118"/>
      <c r="F52" s="118"/>
      <c r="G52" s="118"/>
      <c r="H52" s="119"/>
      <c r="J52" s="124"/>
      <c r="K52" s="125"/>
      <c r="L52" s="125"/>
      <c r="M52" s="125"/>
      <c r="N52" s="125"/>
      <c r="O52" s="125"/>
      <c r="P52" s="125"/>
      <c r="Q52" s="126"/>
      <c r="S52" s="121"/>
      <c r="T52" s="122"/>
      <c r="U52" s="122"/>
      <c r="V52" s="122"/>
      <c r="W52" s="122"/>
      <c r="X52" s="122"/>
      <c r="Y52" s="122"/>
      <c r="Z52" s="123"/>
      <c r="AB52" s="120"/>
      <c r="AC52" s="115"/>
      <c r="AD52" s="115"/>
      <c r="AE52" s="115"/>
      <c r="AF52" s="115"/>
      <c r="AG52" s="115"/>
      <c r="AH52" s="115"/>
      <c r="AI52" s="116"/>
    </row>
    <row r="53" spans="1:35" ht="9.9499999999999993" customHeight="1" x14ac:dyDescent="0.2">
      <c r="A53" s="108" t="s">
        <v>162</v>
      </c>
      <c r="B53" s="106"/>
      <c r="C53" s="106"/>
      <c r="D53" s="106"/>
      <c r="E53" s="70"/>
      <c r="F53" s="68" t="s">
        <v>73</v>
      </c>
      <c r="G53" s="58">
        <v>0</v>
      </c>
      <c r="H53" s="71"/>
      <c r="J53" s="151" t="s">
        <v>188</v>
      </c>
      <c r="K53" s="106"/>
      <c r="L53" s="106"/>
      <c r="M53" s="106"/>
      <c r="N53" s="70"/>
      <c r="O53" s="68" t="s">
        <v>73</v>
      </c>
      <c r="P53" s="58">
        <v>0</v>
      </c>
      <c r="Q53" s="71"/>
      <c r="S53" s="108" t="s">
        <v>163</v>
      </c>
      <c r="T53" s="109"/>
      <c r="U53" s="109"/>
      <c r="V53" s="109"/>
      <c r="W53" s="70"/>
      <c r="X53" s="68" t="s">
        <v>73</v>
      </c>
      <c r="Y53" s="58">
        <v>0</v>
      </c>
      <c r="Z53" s="71"/>
      <c r="AB53" s="108" t="s">
        <v>155</v>
      </c>
      <c r="AC53" s="109"/>
      <c r="AD53" s="109"/>
      <c r="AE53" s="109"/>
      <c r="AF53" s="70"/>
      <c r="AG53" s="68" t="s">
        <v>73</v>
      </c>
      <c r="AH53" s="58">
        <v>0</v>
      </c>
      <c r="AI53" s="71"/>
    </row>
    <row r="54" spans="1:35" ht="9.9499999999999993" customHeight="1" x14ac:dyDescent="0.2">
      <c r="A54" s="64"/>
      <c r="H54" s="65"/>
      <c r="J54" s="64"/>
      <c r="Q54" s="65"/>
      <c r="S54" s="64"/>
      <c r="Z54" s="65"/>
      <c r="AB54" s="64"/>
      <c r="AI54" s="65"/>
    </row>
    <row r="55" spans="1:35" ht="9.9499999999999993" customHeight="1" x14ac:dyDescent="0.2">
      <c r="A55" s="101" t="s">
        <v>4</v>
      </c>
      <c r="B55" s="102"/>
      <c r="C55" s="102"/>
      <c r="D55" s="103">
        <v>2022</v>
      </c>
      <c r="E55" s="104"/>
      <c r="F55" s="110" t="s">
        <v>5</v>
      </c>
      <c r="G55" s="111"/>
      <c r="H55" s="112"/>
      <c r="J55" s="101" t="s">
        <v>4</v>
      </c>
      <c r="K55" s="113"/>
      <c r="L55" s="113"/>
      <c r="M55" s="103">
        <v>2022</v>
      </c>
      <c r="N55" s="104"/>
      <c r="O55" s="110" t="s">
        <v>5</v>
      </c>
      <c r="P55" s="110"/>
      <c r="Q55" s="114"/>
      <c r="R55" s="52"/>
      <c r="S55" s="101" t="s">
        <v>4</v>
      </c>
      <c r="T55" s="102"/>
      <c r="U55" s="102"/>
      <c r="V55" s="103">
        <v>2022</v>
      </c>
      <c r="W55" s="104"/>
      <c r="X55" s="110" t="s">
        <v>5</v>
      </c>
      <c r="Y55" s="111"/>
      <c r="Z55" s="112"/>
      <c r="AA55" s="52"/>
      <c r="AB55" s="101" t="s">
        <v>4</v>
      </c>
      <c r="AC55" s="102"/>
      <c r="AD55" s="102"/>
      <c r="AE55" s="103">
        <v>2022</v>
      </c>
      <c r="AF55" s="104"/>
      <c r="AG55" s="110" t="s">
        <v>5</v>
      </c>
      <c r="AH55" s="111"/>
      <c r="AI55" s="112"/>
    </row>
    <row r="56" spans="1:35" ht="9.9499999999999993" customHeight="1" x14ac:dyDescent="0.2">
      <c r="A56" s="66" t="s">
        <v>6</v>
      </c>
      <c r="B56" s="67">
        <v>10</v>
      </c>
      <c r="C56" s="68" t="s">
        <v>7</v>
      </c>
      <c r="D56" s="69">
        <v>14</v>
      </c>
      <c r="E56" s="66" t="s">
        <v>6</v>
      </c>
      <c r="F56" s="67">
        <v>0</v>
      </c>
      <c r="G56" s="68" t="s">
        <v>7</v>
      </c>
      <c r="H56" s="69">
        <v>7</v>
      </c>
      <c r="J56" s="66" t="s">
        <v>6</v>
      </c>
      <c r="K56" s="67">
        <v>17</v>
      </c>
      <c r="L56" s="68" t="s">
        <v>7</v>
      </c>
      <c r="M56" s="69">
        <v>21</v>
      </c>
      <c r="N56" s="66" t="s">
        <v>6</v>
      </c>
      <c r="O56" s="67">
        <v>7</v>
      </c>
      <c r="P56" s="68" t="s">
        <v>7</v>
      </c>
      <c r="Q56" s="69">
        <v>14</v>
      </c>
      <c r="S56" s="66" t="s">
        <v>6</v>
      </c>
      <c r="T56" s="67">
        <v>10</v>
      </c>
      <c r="U56" s="68" t="s">
        <v>7</v>
      </c>
      <c r="V56" s="69">
        <v>21</v>
      </c>
      <c r="W56" s="66" t="s">
        <v>6</v>
      </c>
      <c r="X56" s="67">
        <v>7</v>
      </c>
      <c r="Y56" s="68" t="s">
        <v>7</v>
      </c>
      <c r="Z56" s="69">
        <v>0</v>
      </c>
      <c r="AB56" s="66" t="s">
        <v>6</v>
      </c>
      <c r="AC56" s="67">
        <v>0</v>
      </c>
      <c r="AD56" s="68" t="s">
        <v>7</v>
      </c>
      <c r="AE56" s="69">
        <v>17</v>
      </c>
      <c r="AF56" s="66" t="s">
        <v>6</v>
      </c>
      <c r="AG56" s="67">
        <v>13</v>
      </c>
      <c r="AH56" s="68" t="s">
        <v>7</v>
      </c>
      <c r="AI56" s="69">
        <v>10</v>
      </c>
    </row>
    <row r="57" spans="1:35" ht="9.9499999999999993" customHeight="1" x14ac:dyDescent="0.2">
      <c r="A57" s="66" t="s">
        <v>8</v>
      </c>
      <c r="B57" s="67">
        <v>6</v>
      </c>
      <c r="C57" s="68" t="s">
        <v>9</v>
      </c>
      <c r="D57" s="69">
        <v>7</v>
      </c>
      <c r="E57" s="66" t="s">
        <v>8</v>
      </c>
      <c r="F57" s="67">
        <v>13</v>
      </c>
      <c r="G57" s="68" t="s">
        <v>9</v>
      </c>
      <c r="H57" s="69">
        <v>10</v>
      </c>
      <c r="J57" s="66" t="s">
        <v>8</v>
      </c>
      <c r="K57" s="67">
        <v>14</v>
      </c>
      <c r="L57" s="68" t="s">
        <v>9</v>
      </c>
      <c r="M57" s="69">
        <v>10</v>
      </c>
      <c r="N57" s="66" t="s">
        <v>8</v>
      </c>
      <c r="O57" s="67">
        <v>3</v>
      </c>
      <c r="P57" s="68" t="s">
        <v>9</v>
      </c>
      <c r="Q57" s="69">
        <v>6</v>
      </c>
      <c r="S57" s="66" t="s">
        <v>8</v>
      </c>
      <c r="T57" s="67">
        <v>21</v>
      </c>
      <c r="U57" s="68" t="s">
        <v>9</v>
      </c>
      <c r="V57" s="69">
        <v>17</v>
      </c>
      <c r="W57" s="66" t="s">
        <v>8</v>
      </c>
      <c r="X57" s="67">
        <v>17</v>
      </c>
      <c r="Y57" s="68" t="s">
        <v>9</v>
      </c>
      <c r="Z57" s="69">
        <v>14</v>
      </c>
      <c r="AB57" s="66" t="s">
        <v>8</v>
      </c>
      <c r="AC57" s="67">
        <v>13</v>
      </c>
      <c r="AD57" s="68" t="s">
        <v>9</v>
      </c>
      <c r="AE57" s="69">
        <v>10</v>
      </c>
      <c r="AF57" s="66" t="s">
        <v>8</v>
      </c>
      <c r="AG57" s="67">
        <v>14</v>
      </c>
      <c r="AH57" s="68" t="s">
        <v>9</v>
      </c>
      <c r="AI57" s="69">
        <v>17</v>
      </c>
    </row>
    <row r="58" spans="1:35" ht="9.9499999999999993" customHeight="1" x14ac:dyDescent="0.2">
      <c r="A58" s="66" t="s">
        <v>10</v>
      </c>
      <c r="B58" s="67">
        <v>14</v>
      </c>
      <c r="C58" s="68" t="s">
        <v>11</v>
      </c>
      <c r="D58" s="69">
        <v>17</v>
      </c>
      <c r="E58" s="66" t="s">
        <v>10</v>
      </c>
      <c r="F58" s="67">
        <v>14</v>
      </c>
      <c r="G58" s="68" t="s">
        <v>11</v>
      </c>
      <c r="H58" s="69">
        <v>7</v>
      </c>
      <c r="J58" s="66" t="s">
        <v>10</v>
      </c>
      <c r="K58" s="67">
        <v>24</v>
      </c>
      <c r="L58" s="68" t="s">
        <v>11</v>
      </c>
      <c r="M58" s="69">
        <v>14</v>
      </c>
      <c r="N58" s="66" t="s">
        <v>10</v>
      </c>
      <c r="O58" s="67">
        <v>13</v>
      </c>
      <c r="P58" s="68" t="s">
        <v>11</v>
      </c>
      <c r="Q58" s="69">
        <v>10</v>
      </c>
      <c r="S58" s="66" t="s">
        <v>10</v>
      </c>
      <c r="T58" s="67">
        <v>14</v>
      </c>
      <c r="U58" s="68" t="s">
        <v>11</v>
      </c>
      <c r="V58" s="69">
        <v>24</v>
      </c>
      <c r="W58" s="66" t="s">
        <v>10</v>
      </c>
      <c r="X58" s="67">
        <v>7</v>
      </c>
      <c r="Y58" s="68" t="s">
        <v>11</v>
      </c>
      <c r="Z58" s="69">
        <v>0</v>
      </c>
      <c r="AB58" s="66" t="s">
        <v>10</v>
      </c>
      <c r="AC58" s="67">
        <v>7</v>
      </c>
      <c r="AD58" s="68" t="s">
        <v>11</v>
      </c>
      <c r="AE58" s="69">
        <v>7</v>
      </c>
      <c r="AF58" s="66" t="s">
        <v>10</v>
      </c>
      <c r="AG58" s="67">
        <v>17</v>
      </c>
      <c r="AH58" s="68" t="s">
        <v>11</v>
      </c>
      <c r="AI58" s="69">
        <v>13</v>
      </c>
    </row>
    <row r="59" spans="1:35" ht="9.9499999999999993" customHeight="1" x14ac:dyDescent="0.2">
      <c r="A59" s="66" t="s">
        <v>12</v>
      </c>
      <c r="B59" s="67">
        <v>10</v>
      </c>
      <c r="C59" s="68" t="s">
        <v>13</v>
      </c>
      <c r="D59" s="69">
        <v>14</v>
      </c>
      <c r="E59" s="66" t="s">
        <v>12</v>
      </c>
      <c r="F59" s="67">
        <v>7</v>
      </c>
      <c r="G59" s="68" t="s">
        <v>13</v>
      </c>
      <c r="H59" s="69">
        <v>13</v>
      </c>
      <c r="J59" s="66" t="s">
        <v>12</v>
      </c>
      <c r="K59" s="67">
        <v>17</v>
      </c>
      <c r="L59" s="68" t="s">
        <v>13</v>
      </c>
      <c r="M59" s="69">
        <v>24</v>
      </c>
      <c r="N59" s="66" t="s">
        <v>12</v>
      </c>
      <c r="O59" s="67">
        <v>10</v>
      </c>
      <c r="P59" s="68" t="s">
        <v>13</v>
      </c>
      <c r="Q59" s="69">
        <v>3</v>
      </c>
      <c r="S59" s="66" t="s">
        <v>12</v>
      </c>
      <c r="T59" s="67">
        <v>13</v>
      </c>
      <c r="U59" s="68" t="s">
        <v>13</v>
      </c>
      <c r="V59" s="69">
        <v>14</v>
      </c>
      <c r="W59" s="66" t="s">
        <v>12</v>
      </c>
      <c r="X59" s="67">
        <v>10</v>
      </c>
      <c r="Y59" s="68" t="s">
        <v>13</v>
      </c>
      <c r="Z59" s="69">
        <v>6</v>
      </c>
      <c r="AB59" s="66" t="s">
        <v>12</v>
      </c>
      <c r="AC59" s="67">
        <v>14</v>
      </c>
      <c r="AD59" s="68" t="s">
        <v>13</v>
      </c>
      <c r="AE59" s="69">
        <v>14</v>
      </c>
      <c r="AF59" s="66" t="s">
        <v>12</v>
      </c>
      <c r="AG59" s="67">
        <v>14</v>
      </c>
      <c r="AH59" s="68" t="s">
        <v>13</v>
      </c>
      <c r="AI59" s="69">
        <v>21</v>
      </c>
    </row>
    <row r="60" spans="1:35" ht="9.9499999999999993" customHeight="1" x14ac:dyDescent="0.2">
      <c r="A60" s="66" t="s">
        <v>14</v>
      </c>
      <c r="B60" s="67">
        <v>13</v>
      </c>
      <c r="C60" s="68" t="s">
        <v>15</v>
      </c>
      <c r="D60" s="69">
        <v>13</v>
      </c>
      <c r="E60" s="66" t="s">
        <v>14</v>
      </c>
      <c r="F60" s="67">
        <v>10</v>
      </c>
      <c r="G60" s="68" t="s">
        <v>15</v>
      </c>
      <c r="H60" s="69">
        <v>7</v>
      </c>
      <c r="J60" s="66" t="s">
        <v>14</v>
      </c>
      <c r="K60" s="67">
        <v>7</v>
      </c>
      <c r="L60" s="68" t="s">
        <v>15</v>
      </c>
      <c r="M60" s="69">
        <v>10</v>
      </c>
      <c r="N60" s="66" t="s">
        <v>14</v>
      </c>
      <c r="O60" s="67">
        <v>14</v>
      </c>
      <c r="P60" s="68" t="s">
        <v>15</v>
      </c>
      <c r="Q60" s="69">
        <v>7</v>
      </c>
      <c r="S60" s="66" t="s">
        <v>14</v>
      </c>
      <c r="T60" s="67">
        <v>21</v>
      </c>
      <c r="U60" s="68" t="s">
        <v>15</v>
      </c>
      <c r="V60" s="69">
        <v>7</v>
      </c>
      <c r="W60" s="66" t="s">
        <v>14</v>
      </c>
      <c r="X60" s="67">
        <v>0</v>
      </c>
      <c r="Y60" s="68" t="s">
        <v>15</v>
      </c>
      <c r="Z60" s="69">
        <v>10</v>
      </c>
      <c r="AB60" s="66" t="s">
        <v>14</v>
      </c>
      <c r="AC60" s="67">
        <v>7</v>
      </c>
      <c r="AD60" s="68" t="s">
        <v>15</v>
      </c>
      <c r="AE60" s="69">
        <v>17</v>
      </c>
      <c r="AF60" s="66" t="s">
        <v>14</v>
      </c>
      <c r="AG60" s="67">
        <v>13</v>
      </c>
      <c r="AH60" s="68" t="s">
        <v>15</v>
      </c>
      <c r="AI60" s="69">
        <v>7</v>
      </c>
    </row>
    <row r="61" spans="1:35" ht="9.9499999999999993" customHeight="1" x14ac:dyDescent="0.2">
      <c r="A61" s="66" t="s">
        <v>16</v>
      </c>
      <c r="B61" s="67">
        <v>14</v>
      </c>
      <c r="C61" s="68" t="s">
        <v>17</v>
      </c>
      <c r="D61" s="69">
        <v>7</v>
      </c>
      <c r="E61" s="66" t="s">
        <v>16</v>
      </c>
      <c r="F61" s="67">
        <v>7</v>
      </c>
      <c r="G61" s="68" t="s">
        <v>17</v>
      </c>
      <c r="H61" s="69">
        <v>7</v>
      </c>
      <c r="J61" s="66" t="s">
        <v>16</v>
      </c>
      <c r="K61" s="67">
        <v>10</v>
      </c>
      <c r="L61" s="68" t="s">
        <v>17</v>
      </c>
      <c r="M61" s="69">
        <v>17</v>
      </c>
      <c r="N61" s="66" t="s">
        <v>16</v>
      </c>
      <c r="O61" s="67">
        <v>7</v>
      </c>
      <c r="P61" s="68" t="s">
        <v>17</v>
      </c>
      <c r="Q61" s="69">
        <v>13</v>
      </c>
      <c r="S61" s="66" t="s">
        <v>16</v>
      </c>
      <c r="T61" s="67">
        <v>17</v>
      </c>
      <c r="U61" s="68" t="s">
        <v>17</v>
      </c>
      <c r="V61" s="69">
        <v>14</v>
      </c>
      <c r="W61" s="66" t="s">
        <v>16</v>
      </c>
      <c r="X61" s="67">
        <v>7</v>
      </c>
      <c r="Y61" s="68" t="s">
        <v>17</v>
      </c>
      <c r="Z61" s="69">
        <v>7</v>
      </c>
      <c r="AB61" s="66" t="s">
        <v>16</v>
      </c>
      <c r="AC61" s="67">
        <v>14</v>
      </c>
      <c r="AD61" s="68" t="s">
        <v>17</v>
      </c>
      <c r="AE61" s="69">
        <v>10</v>
      </c>
      <c r="AF61" s="66" t="s">
        <v>16</v>
      </c>
      <c r="AG61" s="67">
        <v>14</v>
      </c>
      <c r="AH61" s="68" t="s">
        <v>17</v>
      </c>
      <c r="AI61" s="69">
        <v>13</v>
      </c>
    </row>
    <row r="62" spans="1:35" ht="9.9499999999999993" customHeight="1" x14ac:dyDescent="0.2">
      <c r="A62" s="66" t="s">
        <v>18</v>
      </c>
      <c r="B62" s="67">
        <v>7</v>
      </c>
      <c r="C62" s="68" t="s">
        <v>19</v>
      </c>
      <c r="D62" s="69">
        <v>10</v>
      </c>
      <c r="E62" s="66" t="s">
        <v>18</v>
      </c>
      <c r="F62" s="67">
        <v>13</v>
      </c>
      <c r="G62" s="68" t="s">
        <v>19</v>
      </c>
      <c r="H62" s="69">
        <v>10</v>
      </c>
      <c r="J62" s="66" t="s">
        <v>18</v>
      </c>
      <c r="K62" s="67">
        <v>17</v>
      </c>
      <c r="L62" s="68" t="s">
        <v>19</v>
      </c>
      <c r="M62" s="69">
        <v>14</v>
      </c>
      <c r="N62" s="66" t="s">
        <v>18</v>
      </c>
      <c r="O62" s="67">
        <v>13</v>
      </c>
      <c r="P62" s="68" t="s">
        <v>19</v>
      </c>
      <c r="Q62" s="69">
        <v>10</v>
      </c>
      <c r="S62" s="66" t="s">
        <v>18</v>
      </c>
      <c r="T62" s="67">
        <v>10</v>
      </c>
      <c r="U62" s="68" t="s">
        <v>19</v>
      </c>
      <c r="V62" s="69">
        <v>10</v>
      </c>
      <c r="W62" s="66" t="s">
        <v>18</v>
      </c>
      <c r="X62" s="67">
        <v>3</v>
      </c>
      <c r="Y62" s="68" t="s">
        <v>19</v>
      </c>
      <c r="Z62" s="69">
        <v>0</v>
      </c>
      <c r="AB62" s="66" t="s">
        <v>18</v>
      </c>
      <c r="AC62" s="67">
        <v>17</v>
      </c>
      <c r="AD62" s="68" t="s">
        <v>19</v>
      </c>
      <c r="AE62" s="69">
        <v>7</v>
      </c>
      <c r="AF62" s="66" t="s">
        <v>18</v>
      </c>
      <c r="AG62" s="67">
        <v>8</v>
      </c>
      <c r="AH62" s="68" t="s">
        <v>19</v>
      </c>
      <c r="AI62" s="69">
        <v>10</v>
      </c>
    </row>
    <row r="63" spans="1:35" ht="9.9499999999999993" customHeight="1" x14ac:dyDescent="0.2">
      <c r="A63" s="66" t="s">
        <v>20</v>
      </c>
      <c r="B63" s="67">
        <v>10</v>
      </c>
      <c r="C63" s="68" t="s">
        <v>21</v>
      </c>
      <c r="D63" s="69">
        <v>14</v>
      </c>
      <c r="E63" s="66" t="s">
        <v>20</v>
      </c>
      <c r="F63" s="67">
        <v>7</v>
      </c>
      <c r="G63" s="68" t="s">
        <v>21</v>
      </c>
      <c r="H63" s="69">
        <v>7</v>
      </c>
      <c r="J63" s="66" t="s">
        <v>20</v>
      </c>
      <c r="K63" s="67">
        <v>14</v>
      </c>
      <c r="L63" s="68" t="s">
        <v>21</v>
      </c>
      <c r="M63" s="69">
        <v>13</v>
      </c>
      <c r="N63" s="66" t="s">
        <v>20</v>
      </c>
      <c r="O63" s="67">
        <v>10</v>
      </c>
      <c r="P63" s="68" t="s">
        <v>21</v>
      </c>
      <c r="Q63" s="69">
        <v>3</v>
      </c>
      <c r="S63" s="66" t="s">
        <v>20</v>
      </c>
      <c r="T63" s="67">
        <v>14</v>
      </c>
      <c r="U63" s="68" t="s">
        <v>21</v>
      </c>
      <c r="V63" s="69">
        <v>21</v>
      </c>
      <c r="W63" s="66" t="s">
        <v>20</v>
      </c>
      <c r="X63" s="67">
        <v>17</v>
      </c>
      <c r="Y63" s="68" t="s">
        <v>21</v>
      </c>
      <c r="Z63" s="69">
        <v>10</v>
      </c>
      <c r="AB63" s="66" t="s">
        <v>20</v>
      </c>
      <c r="AC63" s="67">
        <v>6</v>
      </c>
      <c r="AD63" s="68" t="s">
        <v>21</v>
      </c>
      <c r="AE63" s="69">
        <v>17</v>
      </c>
      <c r="AF63" s="66" t="s">
        <v>20</v>
      </c>
      <c r="AG63" s="67">
        <v>7</v>
      </c>
      <c r="AH63" s="68" t="s">
        <v>21</v>
      </c>
      <c r="AI63" s="69">
        <v>13</v>
      </c>
    </row>
    <row r="64" spans="1:35" ht="9.9499999999999993" customHeight="1" x14ac:dyDescent="0.2">
      <c r="A64" s="66" t="s">
        <v>22</v>
      </c>
      <c r="B64" s="67">
        <v>6</v>
      </c>
      <c r="C64" s="68" t="s">
        <v>23</v>
      </c>
      <c r="D64" s="69">
        <v>7</v>
      </c>
      <c r="E64" s="66" t="s">
        <v>22</v>
      </c>
      <c r="F64" s="67">
        <v>10</v>
      </c>
      <c r="G64" s="68" t="s">
        <v>23</v>
      </c>
      <c r="H64" s="69">
        <v>13</v>
      </c>
      <c r="J64" s="66" t="s">
        <v>22</v>
      </c>
      <c r="K64" s="67">
        <v>7</v>
      </c>
      <c r="L64" s="68" t="s">
        <v>23</v>
      </c>
      <c r="M64" s="69">
        <v>10</v>
      </c>
      <c r="N64" s="66" t="s">
        <v>22</v>
      </c>
      <c r="O64" s="67">
        <v>8</v>
      </c>
      <c r="P64" s="68" t="s">
        <v>23</v>
      </c>
      <c r="Q64" s="69">
        <v>10</v>
      </c>
      <c r="S64" s="66" t="s">
        <v>22</v>
      </c>
      <c r="T64" s="67">
        <v>21</v>
      </c>
      <c r="U64" s="68" t="s">
        <v>23</v>
      </c>
      <c r="V64" s="69">
        <v>7</v>
      </c>
      <c r="W64" s="66" t="s">
        <v>22</v>
      </c>
      <c r="X64" s="67">
        <v>0</v>
      </c>
      <c r="Y64" s="68" t="s">
        <v>23</v>
      </c>
      <c r="Z64" s="69">
        <v>3</v>
      </c>
      <c r="AB64" s="66" t="s">
        <v>22</v>
      </c>
      <c r="AC64" s="67">
        <v>14</v>
      </c>
      <c r="AD64" s="68" t="s">
        <v>23</v>
      </c>
      <c r="AE64" s="69">
        <v>3</v>
      </c>
      <c r="AF64" s="66" t="s">
        <v>22</v>
      </c>
      <c r="AG64" s="67">
        <v>14</v>
      </c>
      <c r="AH64" s="68" t="s">
        <v>23</v>
      </c>
      <c r="AI64" s="69">
        <v>17</v>
      </c>
    </row>
    <row r="65" spans="1:35" ht="9.9499999999999993" customHeight="1" x14ac:dyDescent="0.2">
      <c r="A65" s="66" t="s">
        <v>24</v>
      </c>
      <c r="B65" s="67">
        <v>7</v>
      </c>
      <c r="C65" s="68" t="s">
        <v>25</v>
      </c>
      <c r="D65" s="69">
        <v>14</v>
      </c>
      <c r="E65" s="66" t="s">
        <v>24</v>
      </c>
      <c r="F65" s="67">
        <v>14</v>
      </c>
      <c r="G65" s="68" t="s">
        <v>25</v>
      </c>
      <c r="H65" s="69">
        <v>14</v>
      </c>
      <c r="J65" s="66" t="s">
        <v>24</v>
      </c>
      <c r="K65" s="67">
        <v>10</v>
      </c>
      <c r="L65" s="68" t="s">
        <v>25</v>
      </c>
      <c r="M65" s="69">
        <v>17</v>
      </c>
      <c r="N65" s="66" t="s">
        <v>24</v>
      </c>
      <c r="O65" s="67">
        <v>14</v>
      </c>
      <c r="P65" s="68" t="s">
        <v>25</v>
      </c>
      <c r="Q65" s="69">
        <v>7</v>
      </c>
      <c r="S65" s="66" t="s">
        <v>24</v>
      </c>
      <c r="T65" s="67">
        <v>7</v>
      </c>
      <c r="U65" s="68" t="s">
        <v>25</v>
      </c>
      <c r="V65" s="69">
        <v>14</v>
      </c>
      <c r="W65" s="66" t="s">
        <v>24</v>
      </c>
      <c r="X65" s="67">
        <v>3</v>
      </c>
      <c r="Y65" s="68" t="s">
        <v>25</v>
      </c>
      <c r="Z65" s="69">
        <v>8</v>
      </c>
      <c r="AB65" s="66" t="s">
        <v>24</v>
      </c>
      <c r="AC65" s="67">
        <v>17</v>
      </c>
      <c r="AD65" s="68" t="s">
        <v>25</v>
      </c>
      <c r="AE65" s="69">
        <v>14</v>
      </c>
      <c r="AF65" s="66" t="s">
        <v>24</v>
      </c>
      <c r="AG65" s="67">
        <v>17</v>
      </c>
      <c r="AH65" s="68" t="s">
        <v>25</v>
      </c>
      <c r="AI65" s="69">
        <v>7</v>
      </c>
    </row>
    <row r="66" spans="1:35" ht="9.9499999999999993" customHeight="1" x14ac:dyDescent="0.2">
      <c r="A66" s="66" t="s">
        <v>26</v>
      </c>
      <c r="B66" s="67">
        <v>13</v>
      </c>
      <c r="C66" s="68" t="s">
        <v>27</v>
      </c>
      <c r="D66" s="69">
        <v>7</v>
      </c>
      <c r="E66" s="66" t="s">
        <v>26</v>
      </c>
      <c r="F66" s="67">
        <v>10</v>
      </c>
      <c r="G66" s="68" t="s">
        <v>27</v>
      </c>
      <c r="H66" s="69">
        <v>13</v>
      </c>
      <c r="J66" s="66" t="s">
        <v>26</v>
      </c>
      <c r="K66" s="67">
        <v>14</v>
      </c>
      <c r="L66" s="68" t="s">
        <v>27</v>
      </c>
      <c r="M66" s="69">
        <v>10</v>
      </c>
      <c r="N66" s="66" t="s">
        <v>26</v>
      </c>
      <c r="O66" s="67">
        <v>3</v>
      </c>
      <c r="P66" s="68" t="s">
        <v>27</v>
      </c>
      <c r="Q66" s="69">
        <v>0</v>
      </c>
      <c r="S66" s="66" t="s">
        <v>26</v>
      </c>
      <c r="T66" s="67">
        <v>14</v>
      </c>
      <c r="U66" s="68" t="s">
        <v>27</v>
      </c>
      <c r="V66" s="69">
        <v>13</v>
      </c>
      <c r="W66" s="66" t="s">
        <v>26</v>
      </c>
      <c r="X66" s="67">
        <v>13</v>
      </c>
      <c r="Y66" s="68" t="s">
        <v>27</v>
      </c>
      <c r="Z66" s="69">
        <v>14</v>
      </c>
      <c r="AB66" s="66" t="s">
        <v>26</v>
      </c>
      <c r="AC66" s="67">
        <v>10</v>
      </c>
      <c r="AD66" s="68" t="s">
        <v>27</v>
      </c>
      <c r="AE66" s="69">
        <v>7</v>
      </c>
      <c r="AF66" s="66" t="s">
        <v>26</v>
      </c>
      <c r="AG66" s="67">
        <v>14</v>
      </c>
      <c r="AH66" s="68" t="s">
        <v>27</v>
      </c>
      <c r="AI66" s="69">
        <v>14</v>
      </c>
    </row>
    <row r="67" spans="1:35" ht="9.9499999999999993" customHeight="1" x14ac:dyDescent="0.2">
      <c r="A67" s="66" t="s">
        <v>28</v>
      </c>
      <c r="B67" s="67">
        <v>7</v>
      </c>
      <c r="C67" s="68" t="s">
        <v>29</v>
      </c>
      <c r="D67" s="69">
        <v>13</v>
      </c>
      <c r="E67" s="66" t="s">
        <v>28</v>
      </c>
      <c r="F67" s="67">
        <v>7</v>
      </c>
      <c r="G67" s="68" t="s">
        <v>29</v>
      </c>
      <c r="H67" s="69">
        <v>6</v>
      </c>
      <c r="J67" s="66" t="s">
        <v>28</v>
      </c>
      <c r="K67" s="67">
        <v>17</v>
      </c>
      <c r="L67" s="68" t="s">
        <v>29</v>
      </c>
      <c r="M67" s="69">
        <v>21</v>
      </c>
      <c r="N67" s="66" t="s">
        <v>28</v>
      </c>
      <c r="O67" s="67">
        <v>13</v>
      </c>
      <c r="P67" s="68" t="s">
        <v>29</v>
      </c>
      <c r="Q67" s="69">
        <v>3</v>
      </c>
      <c r="S67" s="66" t="s">
        <v>28</v>
      </c>
      <c r="T67" s="67">
        <v>28</v>
      </c>
      <c r="U67" s="68" t="s">
        <v>29</v>
      </c>
      <c r="V67" s="69">
        <v>7</v>
      </c>
      <c r="W67" s="66" t="s">
        <v>28</v>
      </c>
      <c r="X67" s="67">
        <v>7</v>
      </c>
      <c r="Y67" s="68" t="s">
        <v>29</v>
      </c>
      <c r="Z67" s="69">
        <v>0</v>
      </c>
      <c r="AB67" s="66" t="s">
        <v>28</v>
      </c>
      <c r="AC67" s="67">
        <v>7</v>
      </c>
      <c r="AD67" s="68" t="s">
        <v>29</v>
      </c>
      <c r="AE67" s="69">
        <v>7</v>
      </c>
      <c r="AF67" s="66" t="s">
        <v>28</v>
      </c>
      <c r="AG67" s="67">
        <v>10</v>
      </c>
      <c r="AH67" s="68" t="s">
        <v>29</v>
      </c>
      <c r="AI67" s="69">
        <v>7</v>
      </c>
    </row>
    <row r="68" spans="1:35" ht="9.9499999999999993" customHeight="1" x14ac:dyDescent="0.2">
      <c r="A68" s="66" t="s">
        <v>30</v>
      </c>
      <c r="B68" s="67">
        <v>14</v>
      </c>
      <c r="C68" s="68" t="s">
        <v>31</v>
      </c>
      <c r="D68" s="69">
        <v>14</v>
      </c>
      <c r="E68" s="66" t="s">
        <v>30</v>
      </c>
      <c r="F68" s="67">
        <v>10</v>
      </c>
      <c r="G68" s="68" t="s">
        <v>31</v>
      </c>
      <c r="H68" s="69">
        <v>8</v>
      </c>
      <c r="J68" s="66" t="s">
        <v>30</v>
      </c>
      <c r="K68" s="67">
        <v>7</v>
      </c>
      <c r="L68" s="68" t="s">
        <v>31</v>
      </c>
      <c r="M68" s="69">
        <v>13</v>
      </c>
      <c r="N68" s="66" t="s">
        <v>30</v>
      </c>
      <c r="O68" s="67">
        <v>7</v>
      </c>
      <c r="P68" s="68" t="s">
        <v>31</v>
      </c>
      <c r="Q68" s="69">
        <v>10</v>
      </c>
      <c r="S68" s="66" t="s">
        <v>30</v>
      </c>
      <c r="T68" s="67">
        <v>14</v>
      </c>
      <c r="U68" s="68" t="s">
        <v>31</v>
      </c>
      <c r="V68" s="69">
        <v>17</v>
      </c>
      <c r="W68" s="66" t="s">
        <v>30</v>
      </c>
      <c r="X68" s="67">
        <v>10</v>
      </c>
      <c r="Y68" s="68" t="s">
        <v>31</v>
      </c>
      <c r="Z68" s="69">
        <v>10</v>
      </c>
      <c r="AB68" s="66" t="s">
        <v>30</v>
      </c>
      <c r="AC68" s="67">
        <v>10</v>
      </c>
      <c r="AD68" s="68" t="s">
        <v>31</v>
      </c>
      <c r="AE68" s="69">
        <v>14</v>
      </c>
      <c r="AF68" s="66" t="s">
        <v>30</v>
      </c>
      <c r="AG68" s="67">
        <v>14</v>
      </c>
      <c r="AH68" s="68" t="s">
        <v>31</v>
      </c>
      <c r="AI68" s="69">
        <v>13</v>
      </c>
    </row>
    <row r="69" spans="1:35" ht="9.9499999999999993" customHeight="1" x14ac:dyDescent="0.2">
      <c r="A69" s="66" t="s">
        <v>32</v>
      </c>
      <c r="B69" s="67">
        <v>14</v>
      </c>
      <c r="C69" s="68" t="s">
        <v>33</v>
      </c>
      <c r="D69" s="69">
        <v>6</v>
      </c>
      <c r="E69" s="66" t="s">
        <v>32</v>
      </c>
      <c r="F69" s="67">
        <v>7</v>
      </c>
      <c r="G69" s="68" t="s">
        <v>33</v>
      </c>
      <c r="H69" s="69">
        <v>14</v>
      </c>
      <c r="J69" s="66" t="s">
        <v>32</v>
      </c>
      <c r="K69" s="67">
        <v>21</v>
      </c>
      <c r="L69" s="68" t="s">
        <v>33</v>
      </c>
      <c r="M69" s="69">
        <v>10</v>
      </c>
      <c r="N69" s="66" t="s">
        <v>32</v>
      </c>
      <c r="O69" s="67">
        <v>14</v>
      </c>
      <c r="P69" s="68" t="s">
        <v>33</v>
      </c>
      <c r="Q69" s="69">
        <v>7</v>
      </c>
      <c r="S69" s="66" t="s">
        <v>32</v>
      </c>
      <c r="T69" s="67">
        <v>21</v>
      </c>
      <c r="U69" s="68" t="s">
        <v>33</v>
      </c>
      <c r="V69" s="69">
        <v>21</v>
      </c>
      <c r="W69" s="66" t="s">
        <v>32</v>
      </c>
      <c r="X69" s="67">
        <v>14</v>
      </c>
      <c r="Y69" s="68" t="s">
        <v>33</v>
      </c>
      <c r="Z69" s="69">
        <v>14</v>
      </c>
      <c r="AB69" s="66" t="s">
        <v>32</v>
      </c>
      <c r="AC69" s="67">
        <v>13</v>
      </c>
      <c r="AD69" s="68" t="s">
        <v>33</v>
      </c>
      <c r="AE69" s="69">
        <v>10</v>
      </c>
      <c r="AF69" s="66" t="s">
        <v>32</v>
      </c>
      <c r="AG69" s="67">
        <v>13</v>
      </c>
      <c r="AH69" s="68" t="s">
        <v>33</v>
      </c>
      <c r="AI69" s="69">
        <v>7</v>
      </c>
    </row>
    <row r="70" spans="1:35" ht="9.9499999999999993" customHeight="1" x14ac:dyDescent="0.2">
      <c r="A70" s="66" t="s">
        <v>34</v>
      </c>
      <c r="B70" s="67">
        <v>7</v>
      </c>
      <c r="C70" s="68" t="s">
        <v>35</v>
      </c>
      <c r="D70" s="69">
        <v>14</v>
      </c>
      <c r="E70" s="66" t="s">
        <v>34</v>
      </c>
      <c r="F70" s="67">
        <v>10</v>
      </c>
      <c r="G70" s="68" t="s">
        <v>35</v>
      </c>
      <c r="H70" s="69">
        <v>7</v>
      </c>
      <c r="J70" s="66" t="s">
        <v>34</v>
      </c>
      <c r="K70" s="67">
        <v>17</v>
      </c>
      <c r="L70" s="68" t="s">
        <v>35</v>
      </c>
      <c r="M70" s="69">
        <v>17</v>
      </c>
      <c r="N70" s="66" t="s">
        <v>34</v>
      </c>
      <c r="O70" s="67">
        <v>3</v>
      </c>
      <c r="P70" s="68" t="s">
        <v>35</v>
      </c>
      <c r="Q70" s="69">
        <v>6</v>
      </c>
      <c r="S70" s="66" t="s">
        <v>34</v>
      </c>
      <c r="T70" s="67">
        <v>13</v>
      </c>
      <c r="U70" s="68" t="s">
        <v>35</v>
      </c>
      <c r="V70" s="69">
        <v>14</v>
      </c>
      <c r="W70" s="66" t="s">
        <v>34</v>
      </c>
      <c r="X70" s="67">
        <v>0</v>
      </c>
      <c r="Y70" s="68" t="s">
        <v>35</v>
      </c>
      <c r="Z70" s="69">
        <v>7</v>
      </c>
      <c r="AB70" s="66" t="s">
        <v>34</v>
      </c>
      <c r="AC70" s="67">
        <v>17</v>
      </c>
      <c r="AD70" s="68" t="s">
        <v>35</v>
      </c>
      <c r="AE70" s="69">
        <v>14</v>
      </c>
      <c r="AF70" s="66" t="s">
        <v>34</v>
      </c>
      <c r="AG70" s="67">
        <v>14</v>
      </c>
      <c r="AH70" s="68" t="s">
        <v>35</v>
      </c>
      <c r="AI70" s="69">
        <v>14</v>
      </c>
    </row>
    <row r="71" spans="1:35" ht="9.9499999999999993" customHeight="1" x14ac:dyDescent="0.2">
      <c r="A71" s="66" t="s">
        <v>36</v>
      </c>
      <c r="B71" s="67">
        <v>10</v>
      </c>
      <c r="C71" s="68" t="s">
        <v>37</v>
      </c>
      <c r="D71" s="69">
        <v>13</v>
      </c>
      <c r="E71" s="66" t="s">
        <v>36</v>
      </c>
      <c r="F71" s="67">
        <v>7</v>
      </c>
      <c r="G71" s="68" t="s">
        <v>37</v>
      </c>
      <c r="H71" s="69">
        <v>7</v>
      </c>
      <c r="J71" s="66" t="s">
        <v>36</v>
      </c>
      <c r="K71" s="67">
        <v>10</v>
      </c>
      <c r="L71" s="68" t="s">
        <v>37</v>
      </c>
      <c r="M71" s="69">
        <v>24</v>
      </c>
      <c r="N71" s="66" t="s">
        <v>36</v>
      </c>
      <c r="O71" s="67">
        <v>7</v>
      </c>
      <c r="P71" s="68" t="s">
        <v>37</v>
      </c>
      <c r="Q71" s="69">
        <v>10</v>
      </c>
      <c r="S71" s="66" t="s">
        <v>36</v>
      </c>
      <c r="T71" s="67">
        <v>10</v>
      </c>
      <c r="U71" s="68" t="s">
        <v>37</v>
      </c>
      <c r="V71" s="69">
        <v>13</v>
      </c>
      <c r="W71" s="66" t="s">
        <v>36</v>
      </c>
      <c r="X71" s="67">
        <v>10</v>
      </c>
      <c r="Y71" s="68" t="s">
        <v>37</v>
      </c>
      <c r="Z71" s="69">
        <v>0</v>
      </c>
      <c r="AB71" s="66" t="s">
        <v>36</v>
      </c>
      <c r="AC71" s="67">
        <v>21</v>
      </c>
      <c r="AD71" s="68" t="s">
        <v>37</v>
      </c>
      <c r="AE71" s="69">
        <v>13</v>
      </c>
      <c r="AF71" s="66" t="s">
        <v>36</v>
      </c>
      <c r="AG71" s="67">
        <v>21</v>
      </c>
      <c r="AH71" s="68" t="s">
        <v>37</v>
      </c>
      <c r="AI71" s="69">
        <v>10</v>
      </c>
    </row>
    <row r="72" spans="1:35" ht="9.9499999999999993" customHeight="1" x14ac:dyDescent="0.2">
      <c r="A72" s="66" t="s">
        <v>38</v>
      </c>
      <c r="B72" s="67">
        <v>17</v>
      </c>
      <c r="C72" s="68" t="s">
        <v>39</v>
      </c>
      <c r="D72" s="69">
        <v>21</v>
      </c>
      <c r="E72" s="66" t="s">
        <v>38</v>
      </c>
      <c r="F72" s="67">
        <v>3</v>
      </c>
      <c r="G72" s="68" t="s">
        <v>39</v>
      </c>
      <c r="H72" s="69">
        <v>10</v>
      </c>
      <c r="J72" s="66" t="s">
        <v>38</v>
      </c>
      <c r="K72" s="67">
        <v>14</v>
      </c>
      <c r="L72" s="68" t="s">
        <v>39</v>
      </c>
      <c r="M72" s="69">
        <v>7</v>
      </c>
      <c r="N72" s="66" t="s">
        <v>38</v>
      </c>
      <c r="O72" s="67">
        <v>10</v>
      </c>
      <c r="P72" s="68" t="s">
        <v>39</v>
      </c>
      <c r="Q72" s="69">
        <v>7</v>
      </c>
      <c r="S72" s="66" t="s">
        <v>38</v>
      </c>
      <c r="T72" s="67">
        <v>21</v>
      </c>
      <c r="U72" s="68" t="s">
        <v>39</v>
      </c>
      <c r="V72" s="69">
        <v>24</v>
      </c>
      <c r="W72" s="66" t="s">
        <v>38</v>
      </c>
      <c r="X72" s="67">
        <v>7</v>
      </c>
      <c r="Y72" s="68" t="s">
        <v>39</v>
      </c>
      <c r="Z72" s="69">
        <v>13</v>
      </c>
      <c r="AB72" s="66" t="s">
        <v>38</v>
      </c>
      <c r="AC72" s="67">
        <v>14</v>
      </c>
      <c r="AD72" s="68" t="s">
        <v>39</v>
      </c>
      <c r="AE72" s="69">
        <v>7</v>
      </c>
      <c r="AF72" s="66" t="s">
        <v>38</v>
      </c>
      <c r="AG72" s="67">
        <v>7</v>
      </c>
      <c r="AH72" s="68" t="s">
        <v>39</v>
      </c>
      <c r="AI72" s="69">
        <v>7</v>
      </c>
    </row>
    <row r="73" spans="1:35" ht="9.9499999999999993" customHeight="1" x14ac:dyDescent="0.2">
      <c r="A73" s="66" t="s">
        <v>40</v>
      </c>
      <c r="B73" s="67">
        <v>6</v>
      </c>
      <c r="C73" s="68" t="s">
        <v>41</v>
      </c>
      <c r="D73" s="69">
        <v>7</v>
      </c>
      <c r="E73" s="66" t="s">
        <v>40</v>
      </c>
      <c r="F73" s="67">
        <v>14</v>
      </c>
      <c r="G73" s="68" t="s">
        <v>41</v>
      </c>
      <c r="H73" s="69">
        <v>7</v>
      </c>
      <c r="J73" s="66" t="s">
        <v>40</v>
      </c>
      <c r="K73" s="67">
        <v>17</v>
      </c>
      <c r="L73" s="68" t="s">
        <v>41</v>
      </c>
      <c r="M73" s="69">
        <v>13</v>
      </c>
      <c r="N73" s="66" t="s">
        <v>40</v>
      </c>
      <c r="O73" s="67">
        <v>0</v>
      </c>
      <c r="P73" s="68" t="s">
        <v>41</v>
      </c>
      <c r="Q73" s="69">
        <v>10</v>
      </c>
      <c r="S73" s="66" t="s">
        <v>40</v>
      </c>
      <c r="T73" s="67">
        <v>13</v>
      </c>
      <c r="U73" s="68" t="s">
        <v>41</v>
      </c>
      <c r="V73" s="69">
        <v>13</v>
      </c>
      <c r="W73" s="66" t="s">
        <v>40</v>
      </c>
      <c r="X73" s="67">
        <v>14</v>
      </c>
      <c r="Y73" s="68" t="s">
        <v>41</v>
      </c>
      <c r="Z73" s="69">
        <v>7</v>
      </c>
      <c r="AB73" s="66" t="s">
        <v>40</v>
      </c>
      <c r="AC73" s="67">
        <v>10</v>
      </c>
      <c r="AD73" s="68" t="s">
        <v>41</v>
      </c>
      <c r="AE73" s="69">
        <v>17</v>
      </c>
      <c r="AF73" s="66" t="s">
        <v>40</v>
      </c>
      <c r="AG73" s="67">
        <v>10</v>
      </c>
      <c r="AH73" s="68" t="s">
        <v>41</v>
      </c>
      <c r="AI73" s="69">
        <v>17</v>
      </c>
    </row>
    <row r="74" spans="1:35" ht="9.9499999999999993" customHeight="1" x14ac:dyDescent="0.2">
      <c r="A74" s="250" t="s">
        <v>51</v>
      </c>
      <c r="B74" s="251"/>
      <c r="C74" s="251"/>
      <c r="D74" s="251"/>
      <c r="E74" s="251" t="s">
        <v>110</v>
      </c>
      <c r="F74" s="252"/>
      <c r="G74" s="252"/>
      <c r="H74" s="253"/>
      <c r="I74" s="52"/>
      <c r="J74" s="242" t="s">
        <v>51</v>
      </c>
      <c r="K74" s="243"/>
      <c r="L74" s="243"/>
      <c r="M74" s="243"/>
      <c r="N74" s="243" t="s">
        <v>110</v>
      </c>
      <c r="O74" s="244"/>
      <c r="P74" s="244"/>
      <c r="Q74" s="245"/>
      <c r="S74" s="240" t="s">
        <v>51</v>
      </c>
      <c r="T74" s="241"/>
      <c r="U74" s="241"/>
      <c r="V74" s="241"/>
      <c r="W74" s="241" t="s">
        <v>110</v>
      </c>
      <c r="X74" s="241"/>
      <c r="Y74" s="241"/>
      <c r="Z74" s="246"/>
      <c r="AA74" s="52"/>
      <c r="AB74" s="247" t="s">
        <v>51</v>
      </c>
      <c r="AC74" s="248"/>
      <c r="AD74" s="248"/>
      <c r="AE74" s="248"/>
      <c r="AF74" s="248" t="s">
        <v>110</v>
      </c>
      <c r="AG74" s="248"/>
      <c r="AH74" s="248"/>
      <c r="AI74" s="249"/>
    </row>
    <row r="75" spans="1:35" ht="9.9499999999999993" customHeight="1" x14ac:dyDescent="0.2">
      <c r="A75" s="51">
        <f>SUM(B56:B73)+SUM(D56:D73)</f>
        <v>397</v>
      </c>
      <c r="E75" s="51">
        <f>SUM(F56:F73)+SUM(H56:H73)</f>
        <v>330</v>
      </c>
      <c r="J75" s="51">
        <f>SUM(K56:K73)+SUM(M56:M73)</f>
        <v>519</v>
      </c>
      <c r="N75" s="51">
        <f>SUM(O56:O73)+SUM(Q56:Q73)</f>
        <v>292</v>
      </c>
      <c r="S75" s="51">
        <f>SUM(T56:T73)+SUM(V56:V73)</f>
        <v>553</v>
      </c>
      <c r="W75" s="51">
        <f>SUM(X56:X73)+SUM(Z56:Z73)</f>
        <v>269</v>
      </c>
      <c r="AB75" s="51">
        <f>SUM(AC56:AC73)+SUM(AE56:AE73)</f>
        <v>416</v>
      </c>
      <c r="AF75" s="51">
        <f>SUM(AG56:AG73)+SUM(AI56:AI73)</f>
        <v>451</v>
      </c>
    </row>
    <row r="76" spans="1:35" ht="9.9499999999999993" customHeight="1" x14ac:dyDescent="0.2">
      <c r="A76" s="231" t="s">
        <v>53</v>
      </c>
      <c r="B76" s="232"/>
      <c r="C76" s="232"/>
      <c r="D76" s="232"/>
      <c r="E76" s="232"/>
      <c r="F76" s="232"/>
      <c r="G76" s="232"/>
      <c r="H76" s="233"/>
      <c r="I76" s="52"/>
      <c r="J76" s="234" t="s">
        <v>131</v>
      </c>
      <c r="K76" s="235"/>
      <c r="L76" s="235"/>
      <c r="M76" s="235"/>
      <c r="N76" s="235"/>
      <c r="O76" s="235"/>
      <c r="P76" s="235"/>
      <c r="Q76" s="236"/>
      <c r="R76" s="52"/>
      <c r="S76" s="237" t="s">
        <v>94</v>
      </c>
      <c r="T76" s="238"/>
      <c r="U76" s="238"/>
      <c r="V76" s="238"/>
      <c r="W76" s="238"/>
      <c r="X76" s="238"/>
      <c r="Y76" s="238"/>
      <c r="Z76" s="239"/>
      <c r="AB76" s="206" t="s">
        <v>52</v>
      </c>
      <c r="AC76" s="207"/>
      <c r="AD76" s="207"/>
      <c r="AE76" s="207"/>
      <c r="AF76" s="207"/>
      <c r="AG76" s="207"/>
      <c r="AH76" s="207"/>
      <c r="AI76" s="208"/>
    </row>
    <row r="77" spans="1:35" ht="9.9499999999999993" customHeight="1" x14ac:dyDescent="0.2">
      <c r="A77" s="105"/>
      <c r="B77" s="106"/>
      <c r="C77" s="106"/>
      <c r="D77" s="106"/>
      <c r="E77" s="106"/>
      <c r="F77" s="106"/>
      <c r="G77" s="106"/>
      <c r="H77" s="107"/>
      <c r="J77" s="105"/>
      <c r="K77" s="106"/>
      <c r="L77" s="106"/>
      <c r="M77" s="106"/>
      <c r="N77" s="106"/>
      <c r="O77" s="106"/>
      <c r="P77" s="106"/>
      <c r="Q77" s="107"/>
      <c r="S77" s="105"/>
      <c r="T77" s="106"/>
      <c r="U77" s="106"/>
      <c r="V77" s="106"/>
      <c r="W77" s="106"/>
      <c r="X77" s="106"/>
      <c r="Y77" s="106"/>
      <c r="Z77" s="107"/>
      <c r="AB77" s="105"/>
      <c r="AC77" s="106"/>
      <c r="AD77" s="106"/>
      <c r="AE77" s="106"/>
      <c r="AF77" s="106"/>
      <c r="AG77" s="106"/>
      <c r="AH77" s="106"/>
      <c r="AI77" s="107"/>
    </row>
    <row r="78" spans="1:35" ht="9.9499999999999993" customHeight="1" x14ac:dyDescent="0.2">
      <c r="A78" s="108" t="s">
        <v>189</v>
      </c>
      <c r="B78" s="109"/>
      <c r="C78" s="109"/>
      <c r="D78" s="109"/>
      <c r="E78" s="70"/>
      <c r="F78" s="68" t="s">
        <v>73</v>
      </c>
      <c r="G78" s="58">
        <v>0</v>
      </c>
      <c r="H78" s="71"/>
      <c r="J78" s="108" t="s">
        <v>164</v>
      </c>
      <c r="K78" s="109"/>
      <c r="L78" s="109"/>
      <c r="M78" s="109"/>
      <c r="N78" s="70"/>
      <c r="O78" s="68" t="s">
        <v>73</v>
      </c>
      <c r="P78" s="58">
        <v>0</v>
      </c>
      <c r="Q78" s="71"/>
      <c r="S78" s="108" t="s">
        <v>156</v>
      </c>
      <c r="T78" s="109"/>
      <c r="U78" s="109"/>
      <c r="V78" s="109"/>
      <c r="W78" s="70"/>
      <c r="X78" s="68" t="s">
        <v>73</v>
      </c>
      <c r="Y78" s="58">
        <v>0</v>
      </c>
      <c r="Z78" s="71"/>
      <c r="AB78" s="108" t="s">
        <v>166</v>
      </c>
      <c r="AC78" s="109"/>
      <c r="AD78" s="109"/>
      <c r="AE78" s="109"/>
      <c r="AF78" s="70"/>
      <c r="AG78" s="68" t="s">
        <v>73</v>
      </c>
      <c r="AH78" s="58">
        <v>0</v>
      </c>
      <c r="AI78" s="71"/>
    </row>
    <row r="79" spans="1:35" ht="9.9499999999999993" customHeight="1" x14ac:dyDescent="0.2">
      <c r="A79" s="64"/>
      <c r="H79" s="65"/>
      <c r="J79" s="64"/>
      <c r="Q79" s="65"/>
      <c r="S79" s="64"/>
      <c r="Z79" s="65"/>
      <c r="AB79" s="64"/>
      <c r="AI79" s="65"/>
    </row>
    <row r="80" spans="1:35" ht="9.9499999999999993" customHeight="1" x14ac:dyDescent="0.2">
      <c r="A80" s="101" t="s">
        <v>4</v>
      </c>
      <c r="B80" s="102"/>
      <c r="C80" s="102"/>
      <c r="D80" s="103">
        <v>2022</v>
      </c>
      <c r="E80" s="104"/>
      <c r="F80" s="110" t="s">
        <v>5</v>
      </c>
      <c r="G80" s="111"/>
      <c r="H80" s="112"/>
      <c r="J80" s="101" t="s">
        <v>4</v>
      </c>
      <c r="K80" s="113"/>
      <c r="L80" s="113"/>
      <c r="M80" s="103">
        <v>2022</v>
      </c>
      <c r="N80" s="104"/>
      <c r="O80" s="110" t="s">
        <v>5</v>
      </c>
      <c r="P80" s="110"/>
      <c r="Q80" s="114"/>
      <c r="R80" s="52"/>
      <c r="S80" s="101" t="s">
        <v>4</v>
      </c>
      <c r="T80" s="102"/>
      <c r="U80" s="102"/>
      <c r="V80" s="103">
        <v>2022</v>
      </c>
      <c r="W80" s="104"/>
      <c r="X80" s="110" t="s">
        <v>5</v>
      </c>
      <c r="Y80" s="111"/>
      <c r="Z80" s="112"/>
      <c r="AA80" s="52"/>
      <c r="AB80" s="101" t="s">
        <v>4</v>
      </c>
      <c r="AC80" s="102"/>
      <c r="AD80" s="102"/>
      <c r="AE80" s="103">
        <v>2022</v>
      </c>
      <c r="AF80" s="104"/>
      <c r="AG80" s="110" t="s">
        <v>5</v>
      </c>
      <c r="AH80" s="111"/>
      <c r="AI80" s="112"/>
    </row>
    <row r="81" spans="1:35" ht="9.9499999999999993" customHeight="1" x14ac:dyDescent="0.2">
      <c r="A81" s="66" t="s">
        <v>6</v>
      </c>
      <c r="B81" s="67">
        <v>6</v>
      </c>
      <c r="C81" s="68" t="s">
        <v>7</v>
      </c>
      <c r="D81" s="69">
        <v>0</v>
      </c>
      <c r="E81" s="66" t="s">
        <v>6</v>
      </c>
      <c r="F81" s="67">
        <v>31</v>
      </c>
      <c r="G81" s="68" t="s">
        <v>7</v>
      </c>
      <c r="H81" s="69">
        <v>14</v>
      </c>
      <c r="J81" s="66" t="s">
        <v>6</v>
      </c>
      <c r="K81" s="67">
        <v>17</v>
      </c>
      <c r="L81" s="68" t="s">
        <v>7</v>
      </c>
      <c r="M81" s="69">
        <v>21</v>
      </c>
      <c r="N81" s="66" t="s">
        <v>6</v>
      </c>
      <c r="O81" s="67">
        <v>7</v>
      </c>
      <c r="P81" s="68" t="s">
        <v>7</v>
      </c>
      <c r="Q81" s="69">
        <v>13</v>
      </c>
      <c r="S81" s="66" t="s">
        <v>6</v>
      </c>
      <c r="T81" s="67">
        <v>7</v>
      </c>
      <c r="U81" s="68" t="s">
        <v>7</v>
      </c>
      <c r="V81" s="69">
        <v>10</v>
      </c>
      <c r="W81" s="66" t="s">
        <v>6</v>
      </c>
      <c r="X81" s="67">
        <v>17</v>
      </c>
      <c r="Y81" s="68" t="s">
        <v>7</v>
      </c>
      <c r="Z81" s="69">
        <v>21</v>
      </c>
      <c r="AB81" s="66" t="s">
        <v>6</v>
      </c>
      <c r="AC81" s="67">
        <v>14</v>
      </c>
      <c r="AD81" s="68" t="s">
        <v>7</v>
      </c>
      <c r="AE81" s="69">
        <v>17</v>
      </c>
      <c r="AF81" s="66" t="s">
        <v>6</v>
      </c>
      <c r="AG81" s="67">
        <v>10</v>
      </c>
      <c r="AH81" s="68" t="s">
        <v>7</v>
      </c>
      <c r="AI81" s="69">
        <v>7</v>
      </c>
    </row>
    <row r="82" spans="1:35" ht="9.9499999999999993" customHeight="1" x14ac:dyDescent="0.2">
      <c r="A82" s="66" t="s">
        <v>8</v>
      </c>
      <c r="B82" s="67">
        <v>13</v>
      </c>
      <c r="C82" s="68" t="s">
        <v>9</v>
      </c>
      <c r="D82" s="69">
        <v>7</v>
      </c>
      <c r="E82" s="66" t="s">
        <v>8</v>
      </c>
      <c r="F82" s="67">
        <v>21</v>
      </c>
      <c r="G82" s="68" t="s">
        <v>9</v>
      </c>
      <c r="H82" s="69">
        <v>21</v>
      </c>
      <c r="J82" s="66" t="s">
        <v>8</v>
      </c>
      <c r="K82" s="67">
        <v>14</v>
      </c>
      <c r="L82" s="68" t="s">
        <v>9</v>
      </c>
      <c r="M82" s="69">
        <v>7</v>
      </c>
      <c r="N82" s="66" t="s">
        <v>8</v>
      </c>
      <c r="O82" s="67">
        <v>14</v>
      </c>
      <c r="P82" s="68" t="s">
        <v>9</v>
      </c>
      <c r="Q82" s="69">
        <v>6</v>
      </c>
      <c r="S82" s="66" t="s">
        <v>8</v>
      </c>
      <c r="T82" s="67">
        <v>14</v>
      </c>
      <c r="U82" s="68" t="s">
        <v>9</v>
      </c>
      <c r="V82" s="69">
        <v>21</v>
      </c>
      <c r="W82" s="66" t="s">
        <v>8</v>
      </c>
      <c r="X82" s="67">
        <v>10</v>
      </c>
      <c r="Y82" s="68" t="s">
        <v>9</v>
      </c>
      <c r="Z82" s="69">
        <v>14</v>
      </c>
      <c r="AB82" s="66" t="s">
        <v>8</v>
      </c>
      <c r="AC82" s="67">
        <v>17</v>
      </c>
      <c r="AD82" s="68" t="s">
        <v>9</v>
      </c>
      <c r="AE82" s="69">
        <v>10</v>
      </c>
      <c r="AF82" s="66" t="s">
        <v>8</v>
      </c>
      <c r="AG82" s="67">
        <v>14</v>
      </c>
      <c r="AH82" s="68" t="s">
        <v>9</v>
      </c>
      <c r="AI82" s="69">
        <v>14</v>
      </c>
    </row>
    <row r="83" spans="1:35" ht="9.9499999999999993" customHeight="1" x14ac:dyDescent="0.2">
      <c r="A83" s="66" t="s">
        <v>10</v>
      </c>
      <c r="B83" s="67">
        <v>10</v>
      </c>
      <c r="C83" s="68" t="s">
        <v>11</v>
      </c>
      <c r="D83" s="69">
        <v>13</v>
      </c>
      <c r="E83" s="66" t="s">
        <v>10</v>
      </c>
      <c r="F83" s="67">
        <v>24</v>
      </c>
      <c r="G83" s="68" t="s">
        <v>11</v>
      </c>
      <c r="H83" s="69">
        <v>17</v>
      </c>
      <c r="J83" s="66" t="s">
        <v>10</v>
      </c>
      <c r="K83" s="67">
        <v>21</v>
      </c>
      <c r="L83" s="68" t="s">
        <v>11</v>
      </c>
      <c r="M83" s="69">
        <v>14</v>
      </c>
      <c r="N83" s="66" t="s">
        <v>10</v>
      </c>
      <c r="O83" s="67">
        <v>10</v>
      </c>
      <c r="P83" s="68" t="s">
        <v>11</v>
      </c>
      <c r="Q83" s="69">
        <v>10</v>
      </c>
      <c r="S83" s="66" t="s">
        <v>10</v>
      </c>
      <c r="T83" s="67">
        <v>13</v>
      </c>
      <c r="U83" s="68" t="s">
        <v>11</v>
      </c>
      <c r="V83" s="69">
        <v>7</v>
      </c>
      <c r="W83" s="66" t="s">
        <v>10</v>
      </c>
      <c r="X83" s="67">
        <v>14</v>
      </c>
      <c r="Y83" s="68" t="s">
        <v>11</v>
      </c>
      <c r="Z83" s="69">
        <v>10</v>
      </c>
      <c r="AB83" s="66" t="s">
        <v>10</v>
      </c>
      <c r="AC83" s="67">
        <v>13</v>
      </c>
      <c r="AD83" s="68" t="s">
        <v>11</v>
      </c>
      <c r="AE83" s="69">
        <v>6</v>
      </c>
      <c r="AF83" s="66" t="s">
        <v>10</v>
      </c>
      <c r="AG83" s="67">
        <v>0</v>
      </c>
      <c r="AH83" s="68" t="s">
        <v>11</v>
      </c>
      <c r="AI83" s="69">
        <v>7</v>
      </c>
    </row>
    <row r="84" spans="1:35" ht="9.9499999999999993" customHeight="1" x14ac:dyDescent="0.2">
      <c r="A84" s="66" t="s">
        <v>12</v>
      </c>
      <c r="B84" s="67">
        <v>7</v>
      </c>
      <c r="C84" s="68" t="s">
        <v>13</v>
      </c>
      <c r="D84" s="69">
        <v>6</v>
      </c>
      <c r="E84" s="66" t="s">
        <v>12</v>
      </c>
      <c r="F84" s="67">
        <v>10</v>
      </c>
      <c r="G84" s="68" t="s">
        <v>13</v>
      </c>
      <c r="H84" s="69">
        <v>31</v>
      </c>
      <c r="J84" s="66" t="s">
        <v>12</v>
      </c>
      <c r="K84" s="67">
        <v>17</v>
      </c>
      <c r="L84" s="68" t="s">
        <v>13</v>
      </c>
      <c r="M84" s="69">
        <v>21</v>
      </c>
      <c r="N84" s="66" t="s">
        <v>12</v>
      </c>
      <c r="O84" s="67">
        <v>14</v>
      </c>
      <c r="P84" s="68" t="s">
        <v>13</v>
      </c>
      <c r="Q84" s="69">
        <v>14</v>
      </c>
      <c r="S84" s="66" t="s">
        <v>12</v>
      </c>
      <c r="T84" s="67">
        <v>13</v>
      </c>
      <c r="U84" s="68" t="s">
        <v>13</v>
      </c>
      <c r="V84" s="69">
        <v>14</v>
      </c>
      <c r="W84" s="66" t="s">
        <v>12</v>
      </c>
      <c r="X84" s="67">
        <v>21</v>
      </c>
      <c r="Y84" s="68" t="s">
        <v>13</v>
      </c>
      <c r="Z84" s="69">
        <v>14</v>
      </c>
      <c r="AB84" s="66" t="s">
        <v>12</v>
      </c>
      <c r="AC84" s="67">
        <v>10</v>
      </c>
      <c r="AD84" s="68" t="s">
        <v>13</v>
      </c>
      <c r="AE84" s="69">
        <v>14</v>
      </c>
      <c r="AF84" s="66" t="s">
        <v>12</v>
      </c>
      <c r="AG84" s="67">
        <v>7</v>
      </c>
      <c r="AH84" s="68" t="s">
        <v>13</v>
      </c>
      <c r="AI84" s="69">
        <v>13</v>
      </c>
    </row>
    <row r="85" spans="1:35" ht="9.9499999999999993" customHeight="1" x14ac:dyDescent="0.2">
      <c r="A85" s="66" t="s">
        <v>14</v>
      </c>
      <c r="B85" s="67">
        <v>10</v>
      </c>
      <c r="C85" s="68" t="s">
        <v>15</v>
      </c>
      <c r="D85" s="69">
        <v>10</v>
      </c>
      <c r="E85" s="66" t="s">
        <v>14</v>
      </c>
      <c r="F85" s="67">
        <v>17</v>
      </c>
      <c r="G85" s="68" t="s">
        <v>15</v>
      </c>
      <c r="H85" s="69">
        <v>14</v>
      </c>
      <c r="J85" s="66" t="s">
        <v>14</v>
      </c>
      <c r="K85" s="67">
        <v>10</v>
      </c>
      <c r="L85" s="68" t="s">
        <v>15</v>
      </c>
      <c r="M85" s="69">
        <v>10</v>
      </c>
      <c r="N85" s="66" t="s">
        <v>14</v>
      </c>
      <c r="O85" s="67">
        <v>17</v>
      </c>
      <c r="P85" s="68" t="s">
        <v>15</v>
      </c>
      <c r="Q85" s="69">
        <v>10</v>
      </c>
      <c r="S85" s="66" t="s">
        <v>14</v>
      </c>
      <c r="T85" s="67">
        <v>7</v>
      </c>
      <c r="U85" s="68" t="s">
        <v>15</v>
      </c>
      <c r="V85" s="69">
        <v>3</v>
      </c>
      <c r="W85" s="66" t="s">
        <v>14</v>
      </c>
      <c r="X85" s="67">
        <v>14</v>
      </c>
      <c r="Y85" s="68" t="s">
        <v>15</v>
      </c>
      <c r="Z85" s="69">
        <v>17</v>
      </c>
      <c r="AB85" s="66" t="s">
        <v>14</v>
      </c>
      <c r="AC85" s="67">
        <v>17</v>
      </c>
      <c r="AD85" s="68" t="s">
        <v>15</v>
      </c>
      <c r="AE85" s="69">
        <v>7</v>
      </c>
      <c r="AF85" s="66" t="s">
        <v>14</v>
      </c>
      <c r="AG85" s="67">
        <v>10</v>
      </c>
      <c r="AH85" s="68" t="s">
        <v>15</v>
      </c>
      <c r="AI85" s="69">
        <v>7</v>
      </c>
    </row>
    <row r="86" spans="1:35" ht="9.9499999999999993" customHeight="1" x14ac:dyDescent="0.2">
      <c r="A86" s="66" t="s">
        <v>16</v>
      </c>
      <c r="B86" s="67">
        <v>10</v>
      </c>
      <c r="C86" s="68" t="s">
        <v>17</v>
      </c>
      <c r="D86" s="69">
        <v>7</v>
      </c>
      <c r="E86" s="66" t="s">
        <v>16</v>
      </c>
      <c r="F86" s="67">
        <v>21</v>
      </c>
      <c r="G86" s="68" t="s">
        <v>17</v>
      </c>
      <c r="H86" s="69">
        <v>17</v>
      </c>
      <c r="J86" s="66" t="s">
        <v>16</v>
      </c>
      <c r="K86" s="67">
        <v>7</v>
      </c>
      <c r="L86" s="68" t="s">
        <v>17</v>
      </c>
      <c r="M86" s="69">
        <v>7</v>
      </c>
      <c r="N86" s="66" t="s">
        <v>16</v>
      </c>
      <c r="O86" s="67">
        <v>7</v>
      </c>
      <c r="P86" s="68" t="s">
        <v>17</v>
      </c>
      <c r="Q86" s="69">
        <v>7</v>
      </c>
      <c r="S86" s="66" t="s">
        <v>16</v>
      </c>
      <c r="T86" s="67">
        <v>10</v>
      </c>
      <c r="U86" s="68" t="s">
        <v>17</v>
      </c>
      <c r="V86" s="69">
        <v>7</v>
      </c>
      <c r="W86" s="66" t="s">
        <v>16</v>
      </c>
      <c r="X86" s="67">
        <v>17</v>
      </c>
      <c r="Y86" s="68" t="s">
        <v>17</v>
      </c>
      <c r="Z86" s="69">
        <v>7</v>
      </c>
      <c r="AB86" s="66" t="s">
        <v>16</v>
      </c>
      <c r="AC86" s="67">
        <v>13</v>
      </c>
      <c r="AD86" s="68" t="s">
        <v>17</v>
      </c>
      <c r="AE86" s="69">
        <v>10</v>
      </c>
      <c r="AF86" s="66" t="s">
        <v>16</v>
      </c>
      <c r="AG86" s="67">
        <v>0</v>
      </c>
      <c r="AH86" s="68" t="s">
        <v>17</v>
      </c>
      <c r="AI86" s="69">
        <v>13</v>
      </c>
    </row>
    <row r="87" spans="1:35" ht="9.9499999999999993" customHeight="1" x14ac:dyDescent="0.2">
      <c r="A87" s="66" t="s">
        <v>18</v>
      </c>
      <c r="B87" s="67">
        <v>14</v>
      </c>
      <c r="C87" s="68" t="s">
        <v>19</v>
      </c>
      <c r="D87" s="69">
        <v>13</v>
      </c>
      <c r="E87" s="66" t="s">
        <v>18</v>
      </c>
      <c r="F87" s="67">
        <v>17</v>
      </c>
      <c r="G87" s="68" t="s">
        <v>19</v>
      </c>
      <c r="H87" s="69">
        <v>21</v>
      </c>
      <c r="J87" s="66" t="s">
        <v>18</v>
      </c>
      <c r="K87" s="67">
        <v>17</v>
      </c>
      <c r="L87" s="68" t="s">
        <v>19</v>
      </c>
      <c r="M87" s="69">
        <v>17</v>
      </c>
      <c r="N87" s="66" t="s">
        <v>18</v>
      </c>
      <c r="O87" s="67">
        <v>14</v>
      </c>
      <c r="P87" s="68" t="s">
        <v>19</v>
      </c>
      <c r="Q87" s="69">
        <v>14</v>
      </c>
      <c r="S87" s="66" t="s">
        <v>18</v>
      </c>
      <c r="T87" s="67">
        <v>13</v>
      </c>
      <c r="U87" s="68" t="s">
        <v>19</v>
      </c>
      <c r="V87" s="69">
        <v>17</v>
      </c>
      <c r="W87" s="66" t="s">
        <v>18</v>
      </c>
      <c r="X87" s="67">
        <v>8</v>
      </c>
      <c r="Y87" s="68" t="s">
        <v>19</v>
      </c>
      <c r="Z87" s="69">
        <v>21</v>
      </c>
      <c r="AB87" s="66" t="s">
        <v>18</v>
      </c>
      <c r="AC87" s="67">
        <v>21</v>
      </c>
      <c r="AD87" s="68" t="s">
        <v>19</v>
      </c>
      <c r="AE87" s="69">
        <v>14</v>
      </c>
      <c r="AF87" s="66" t="s">
        <v>18</v>
      </c>
      <c r="AG87" s="67">
        <v>3</v>
      </c>
      <c r="AH87" s="68" t="s">
        <v>19</v>
      </c>
      <c r="AI87" s="69">
        <v>6</v>
      </c>
    </row>
    <row r="88" spans="1:35" ht="9.9499999999999993" customHeight="1" x14ac:dyDescent="0.2">
      <c r="A88" s="66" t="s">
        <v>20</v>
      </c>
      <c r="B88" s="67">
        <v>7</v>
      </c>
      <c r="C88" s="68" t="s">
        <v>21</v>
      </c>
      <c r="D88" s="69">
        <v>7</v>
      </c>
      <c r="E88" s="66" t="s">
        <v>20</v>
      </c>
      <c r="F88" s="67">
        <v>24</v>
      </c>
      <c r="G88" s="68" t="s">
        <v>21</v>
      </c>
      <c r="H88" s="69">
        <v>13</v>
      </c>
      <c r="J88" s="66" t="s">
        <v>20</v>
      </c>
      <c r="K88" s="67">
        <v>10</v>
      </c>
      <c r="L88" s="68" t="s">
        <v>21</v>
      </c>
      <c r="M88" s="69">
        <v>6</v>
      </c>
      <c r="N88" s="66" t="s">
        <v>20</v>
      </c>
      <c r="O88" s="67">
        <v>10</v>
      </c>
      <c r="P88" s="68" t="s">
        <v>21</v>
      </c>
      <c r="Q88" s="69">
        <v>13</v>
      </c>
      <c r="S88" s="66" t="s">
        <v>20</v>
      </c>
      <c r="T88" s="67">
        <v>14</v>
      </c>
      <c r="U88" s="68" t="s">
        <v>21</v>
      </c>
      <c r="V88" s="69">
        <v>7</v>
      </c>
      <c r="W88" s="66" t="s">
        <v>20</v>
      </c>
      <c r="X88" s="67">
        <v>10</v>
      </c>
      <c r="Y88" s="68" t="s">
        <v>21</v>
      </c>
      <c r="Z88" s="69">
        <v>13</v>
      </c>
      <c r="AB88" s="66" t="s">
        <v>20</v>
      </c>
      <c r="AC88" s="67">
        <v>14</v>
      </c>
      <c r="AD88" s="68" t="s">
        <v>21</v>
      </c>
      <c r="AE88" s="69">
        <v>7</v>
      </c>
      <c r="AF88" s="66" t="s">
        <v>20</v>
      </c>
      <c r="AG88" s="67">
        <v>13</v>
      </c>
      <c r="AH88" s="68" t="s">
        <v>21</v>
      </c>
      <c r="AI88" s="69">
        <v>14</v>
      </c>
    </row>
    <row r="89" spans="1:35" ht="9.9499999999999993" customHeight="1" x14ac:dyDescent="0.2">
      <c r="A89" s="66" t="s">
        <v>22</v>
      </c>
      <c r="B89" s="67">
        <v>14</v>
      </c>
      <c r="C89" s="68" t="s">
        <v>23</v>
      </c>
      <c r="D89" s="69">
        <v>21</v>
      </c>
      <c r="E89" s="66" t="s">
        <v>22</v>
      </c>
      <c r="F89" s="67">
        <v>14</v>
      </c>
      <c r="G89" s="68" t="s">
        <v>23</v>
      </c>
      <c r="H89" s="69">
        <v>28</v>
      </c>
      <c r="J89" s="66" t="s">
        <v>22</v>
      </c>
      <c r="K89" s="67">
        <v>17</v>
      </c>
      <c r="L89" s="68" t="s">
        <v>23</v>
      </c>
      <c r="M89" s="69">
        <v>21</v>
      </c>
      <c r="N89" s="66" t="s">
        <v>22</v>
      </c>
      <c r="O89" s="67">
        <v>14</v>
      </c>
      <c r="P89" s="68" t="s">
        <v>23</v>
      </c>
      <c r="Q89" s="69">
        <v>7</v>
      </c>
      <c r="S89" s="66" t="s">
        <v>22</v>
      </c>
      <c r="T89" s="67">
        <v>10</v>
      </c>
      <c r="U89" s="68" t="s">
        <v>23</v>
      </c>
      <c r="V89" s="69">
        <v>13</v>
      </c>
      <c r="W89" s="66" t="s">
        <v>22</v>
      </c>
      <c r="X89" s="67">
        <v>14</v>
      </c>
      <c r="Y89" s="68" t="s">
        <v>23</v>
      </c>
      <c r="Z89" s="69">
        <v>7</v>
      </c>
      <c r="AB89" s="66" t="s">
        <v>22</v>
      </c>
      <c r="AC89" s="67">
        <v>7</v>
      </c>
      <c r="AD89" s="68" t="s">
        <v>23</v>
      </c>
      <c r="AE89" s="69">
        <v>10</v>
      </c>
      <c r="AF89" s="66" t="s">
        <v>22</v>
      </c>
      <c r="AG89" s="67">
        <v>8</v>
      </c>
      <c r="AH89" s="68" t="s">
        <v>23</v>
      </c>
      <c r="AI89" s="69">
        <v>7</v>
      </c>
    </row>
    <row r="90" spans="1:35" ht="9.9499999999999993" customHeight="1" x14ac:dyDescent="0.2">
      <c r="A90" s="66" t="s">
        <v>24</v>
      </c>
      <c r="B90" s="67">
        <v>7</v>
      </c>
      <c r="C90" s="68" t="s">
        <v>25</v>
      </c>
      <c r="D90" s="69">
        <v>14</v>
      </c>
      <c r="E90" s="66" t="s">
        <v>24</v>
      </c>
      <c r="F90" s="67">
        <v>28</v>
      </c>
      <c r="G90" s="68" t="s">
        <v>25</v>
      </c>
      <c r="H90" s="69">
        <v>17</v>
      </c>
      <c r="J90" s="66" t="s">
        <v>24</v>
      </c>
      <c r="K90" s="67">
        <v>21</v>
      </c>
      <c r="L90" s="68" t="s">
        <v>25</v>
      </c>
      <c r="M90" s="69">
        <v>10</v>
      </c>
      <c r="N90" s="66" t="s">
        <v>24</v>
      </c>
      <c r="O90" s="67">
        <v>17</v>
      </c>
      <c r="P90" s="68" t="s">
        <v>25</v>
      </c>
      <c r="Q90" s="69">
        <v>17</v>
      </c>
      <c r="S90" s="66" t="s">
        <v>24</v>
      </c>
      <c r="T90" s="67">
        <v>14</v>
      </c>
      <c r="U90" s="68" t="s">
        <v>25</v>
      </c>
      <c r="V90" s="69">
        <v>10</v>
      </c>
      <c r="W90" s="66" t="s">
        <v>24</v>
      </c>
      <c r="X90" s="67">
        <v>21</v>
      </c>
      <c r="Y90" s="68" t="s">
        <v>25</v>
      </c>
      <c r="Z90" s="69">
        <v>14</v>
      </c>
      <c r="AB90" s="66" t="s">
        <v>24</v>
      </c>
      <c r="AC90" s="67">
        <v>14</v>
      </c>
      <c r="AD90" s="68" t="s">
        <v>25</v>
      </c>
      <c r="AE90" s="69">
        <v>6</v>
      </c>
      <c r="AF90" s="66" t="s">
        <v>24</v>
      </c>
      <c r="AG90" s="67">
        <v>7</v>
      </c>
      <c r="AH90" s="68" t="s">
        <v>25</v>
      </c>
      <c r="AI90" s="69">
        <v>10</v>
      </c>
    </row>
    <row r="91" spans="1:35" ht="9.9499999999999993" customHeight="1" x14ac:dyDescent="0.2">
      <c r="A91" s="66" t="s">
        <v>26</v>
      </c>
      <c r="B91" s="67">
        <v>13</v>
      </c>
      <c r="C91" s="68" t="s">
        <v>27</v>
      </c>
      <c r="D91" s="69">
        <v>13</v>
      </c>
      <c r="E91" s="66" t="s">
        <v>26</v>
      </c>
      <c r="F91" s="67">
        <v>13</v>
      </c>
      <c r="G91" s="68" t="s">
        <v>27</v>
      </c>
      <c r="H91" s="69">
        <v>28</v>
      </c>
      <c r="J91" s="66" t="s">
        <v>26</v>
      </c>
      <c r="K91" s="67">
        <v>14</v>
      </c>
      <c r="L91" s="68" t="s">
        <v>27</v>
      </c>
      <c r="M91" s="69">
        <v>21</v>
      </c>
      <c r="N91" s="66" t="s">
        <v>26</v>
      </c>
      <c r="O91" s="67">
        <v>10</v>
      </c>
      <c r="P91" s="68" t="s">
        <v>27</v>
      </c>
      <c r="Q91" s="69">
        <v>14</v>
      </c>
      <c r="S91" s="66" t="s">
        <v>26</v>
      </c>
      <c r="T91" s="67">
        <v>3</v>
      </c>
      <c r="U91" s="68" t="s">
        <v>27</v>
      </c>
      <c r="V91" s="69">
        <v>17</v>
      </c>
      <c r="W91" s="66" t="s">
        <v>26</v>
      </c>
      <c r="X91" s="67">
        <v>10</v>
      </c>
      <c r="Y91" s="68" t="s">
        <v>27</v>
      </c>
      <c r="Z91" s="69">
        <v>10</v>
      </c>
      <c r="AB91" s="66" t="s">
        <v>26</v>
      </c>
      <c r="AC91" s="67">
        <v>13</v>
      </c>
      <c r="AD91" s="68" t="s">
        <v>27</v>
      </c>
      <c r="AE91" s="69">
        <v>14</v>
      </c>
      <c r="AF91" s="66" t="s">
        <v>26</v>
      </c>
      <c r="AG91" s="67">
        <v>0</v>
      </c>
      <c r="AH91" s="68" t="s">
        <v>27</v>
      </c>
      <c r="AI91" s="69">
        <v>13</v>
      </c>
    </row>
    <row r="92" spans="1:35" ht="9.9499999999999993" customHeight="1" x14ac:dyDescent="0.2">
      <c r="A92" s="66" t="s">
        <v>28</v>
      </c>
      <c r="B92" s="67">
        <v>0</v>
      </c>
      <c r="C92" s="68" t="s">
        <v>29</v>
      </c>
      <c r="D92" s="69">
        <v>7</v>
      </c>
      <c r="E92" s="66" t="s">
        <v>28</v>
      </c>
      <c r="F92" s="67">
        <v>21</v>
      </c>
      <c r="G92" s="68" t="s">
        <v>29</v>
      </c>
      <c r="H92" s="69">
        <v>17</v>
      </c>
      <c r="J92" s="66" t="s">
        <v>28</v>
      </c>
      <c r="K92" s="67">
        <v>10</v>
      </c>
      <c r="L92" s="68" t="s">
        <v>29</v>
      </c>
      <c r="M92" s="69">
        <v>17</v>
      </c>
      <c r="N92" s="66" t="s">
        <v>28</v>
      </c>
      <c r="O92" s="67">
        <v>14</v>
      </c>
      <c r="P92" s="68" t="s">
        <v>29</v>
      </c>
      <c r="Q92" s="69">
        <v>7</v>
      </c>
      <c r="S92" s="66" t="s">
        <v>28</v>
      </c>
      <c r="T92" s="67">
        <v>13</v>
      </c>
      <c r="U92" s="68" t="s">
        <v>29</v>
      </c>
      <c r="V92" s="69">
        <v>10</v>
      </c>
      <c r="W92" s="66" t="s">
        <v>28</v>
      </c>
      <c r="X92" s="67">
        <v>21</v>
      </c>
      <c r="Y92" s="68" t="s">
        <v>29</v>
      </c>
      <c r="Z92" s="69">
        <v>17</v>
      </c>
      <c r="AB92" s="66" t="s">
        <v>28</v>
      </c>
      <c r="AC92" s="67">
        <v>10</v>
      </c>
      <c r="AD92" s="68" t="s">
        <v>29</v>
      </c>
      <c r="AE92" s="69">
        <v>7</v>
      </c>
      <c r="AF92" s="66" t="s">
        <v>28</v>
      </c>
      <c r="AG92" s="67">
        <v>10</v>
      </c>
      <c r="AH92" s="68" t="s">
        <v>29</v>
      </c>
      <c r="AI92" s="69">
        <v>0</v>
      </c>
    </row>
    <row r="93" spans="1:35" ht="9.9499999999999993" customHeight="1" x14ac:dyDescent="0.2">
      <c r="A93" s="66" t="s">
        <v>30</v>
      </c>
      <c r="B93" s="67">
        <v>10</v>
      </c>
      <c r="C93" s="68" t="s">
        <v>31</v>
      </c>
      <c r="D93" s="69">
        <v>10</v>
      </c>
      <c r="E93" s="66" t="s">
        <v>30</v>
      </c>
      <c r="F93" s="67">
        <v>17</v>
      </c>
      <c r="G93" s="68" t="s">
        <v>31</v>
      </c>
      <c r="H93" s="69">
        <v>28</v>
      </c>
      <c r="J93" s="66" t="s">
        <v>30</v>
      </c>
      <c r="K93" s="67">
        <v>21</v>
      </c>
      <c r="L93" s="68" t="s">
        <v>31</v>
      </c>
      <c r="M93" s="69">
        <v>24</v>
      </c>
      <c r="N93" s="66" t="s">
        <v>30</v>
      </c>
      <c r="O93" s="67">
        <v>7</v>
      </c>
      <c r="P93" s="68" t="s">
        <v>31</v>
      </c>
      <c r="Q93" s="69">
        <v>10</v>
      </c>
      <c r="S93" s="66" t="s">
        <v>30</v>
      </c>
      <c r="T93" s="67">
        <v>14</v>
      </c>
      <c r="U93" s="68" t="s">
        <v>31</v>
      </c>
      <c r="V93" s="69">
        <v>14</v>
      </c>
      <c r="W93" s="66" t="s">
        <v>30</v>
      </c>
      <c r="X93" s="67">
        <v>13</v>
      </c>
      <c r="Y93" s="68" t="s">
        <v>31</v>
      </c>
      <c r="Z93" s="69">
        <v>7</v>
      </c>
      <c r="AB93" s="66" t="s">
        <v>30</v>
      </c>
      <c r="AC93" s="67">
        <v>14</v>
      </c>
      <c r="AD93" s="68" t="s">
        <v>31</v>
      </c>
      <c r="AE93" s="69">
        <v>17</v>
      </c>
      <c r="AF93" s="66" t="s">
        <v>30</v>
      </c>
      <c r="AG93" s="67">
        <v>7</v>
      </c>
      <c r="AH93" s="68" t="s">
        <v>31</v>
      </c>
      <c r="AI93" s="69">
        <v>7</v>
      </c>
    </row>
    <row r="94" spans="1:35" ht="9.9499999999999993" customHeight="1" x14ac:dyDescent="0.2">
      <c r="A94" s="66" t="s">
        <v>32</v>
      </c>
      <c r="B94" s="67">
        <v>17</v>
      </c>
      <c r="C94" s="68" t="s">
        <v>33</v>
      </c>
      <c r="D94" s="69">
        <v>14</v>
      </c>
      <c r="E94" s="66" t="s">
        <v>32</v>
      </c>
      <c r="F94" s="67">
        <v>24</v>
      </c>
      <c r="G94" s="68" t="s">
        <v>33</v>
      </c>
      <c r="H94" s="69">
        <v>17</v>
      </c>
      <c r="J94" s="66" t="s">
        <v>32</v>
      </c>
      <c r="K94" s="67">
        <v>13</v>
      </c>
      <c r="L94" s="68" t="s">
        <v>33</v>
      </c>
      <c r="M94" s="69">
        <v>7</v>
      </c>
      <c r="N94" s="66" t="s">
        <v>32</v>
      </c>
      <c r="O94" s="67">
        <v>6</v>
      </c>
      <c r="P94" s="68" t="s">
        <v>33</v>
      </c>
      <c r="Q94" s="69">
        <v>14</v>
      </c>
      <c r="S94" s="66" t="s">
        <v>32</v>
      </c>
      <c r="T94" s="67">
        <v>17</v>
      </c>
      <c r="U94" s="68" t="s">
        <v>33</v>
      </c>
      <c r="V94" s="69">
        <v>7</v>
      </c>
      <c r="W94" s="66" t="s">
        <v>32</v>
      </c>
      <c r="X94" s="67">
        <v>10</v>
      </c>
      <c r="Y94" s="68" t="s">
        <v>33</v>
      </c>
      <c r="Z94" s="69">
        <v>14</v>
      </c>
      <c r="AB94" s="66" t="s">
        <v>32</v>
      </c>
      <c r="AC94" s="67">
        <v>10</v>
      </c>
      <c r="AD94" s="68" t="s">
        <v>33</v>
      </c>
      <c r="AE94" s="69">
        <v>14</v>
      </c>
      <c r="AF94" s="66" t="s">
        <v>32</v>
      </c>
      <c r="AG94" s="67">
        <v>14</v>
      </c>
      <c r="AH94" s="68" t="s">
        <v>33</v>
      </c>
      <c r="AI94" s="69">
        <v>14</v>
      </c>
    </row>
    <row r="95" spans="1:35" ht="9.9499999999999993" customHeight="1" x14ac:dyDescent="0.2">
      <c r="A95" s="66" t="s">
        <v>34</v>
      </c>
      <c r="B95" s="67">
        <v>7</v>
      </c>
      <c r="C95" s="68" t="s">
        <v>35</v>
      </c>
      <c r="D95" s="69">
        <v>3</v>
      </c>
      <c r="E95" s="66" t="s">
        <v>34</v>
      </c>
      <c r="F95" s="67">
        <v>17</v>
      </c>
      <c r="G95" s="68" t="s">
        <v>35</v>
      </c>
      <c r="H95" s="69">
        <v>35</v>
      </c>
      <c r="J95" s="66" t="s">
        <v>34</v>
      </c>
      <c r="K95" s="67">
        <v>21</v>
      </c>
      <c r="L95" s="68" t="s">
        <v>35</v>
      </c>
      <c r="M95" s="69">
        <v>21</v>
      </c>
      <c r="N95" s="66" t="s">
        <v>34</v>
      </c>
      <c r="O95" s="67">
        <v>13</v>
      </c>
      <c r="P95" s="68" t="s">
        <v>35</v>
      </c>
      <c r="Q95" s="69">
        <v>10</v>
      </c>
      <c r="S95" s="66" t="s">
        <v>34</v>
      </c>
      <c r="T95" s="67">
        <v>10</v>
      </c>
      <c r="U95" s="68" t="s">
        <v>35</v>
      </c>
      <c r="V95" s="69">
        <v>10</v>
      </c>
      <c r="W95" s="66" t="s">
        <v>34</v>
      </c>
      <c r="X95" s="67">
        <v>7</v>
      </c>
      <c r="Y95" s="68" t="s">
        <v>35</v>
      </c>
      <c r="Z95" s="69">
        <v>21</v>
      </c>
      <c r="AB95" s="66" t="s">
        <v>34</v>
      </c>
      <c r="AC95" s="67">
        <v>17</v>
      </c>
      <c r="AD95" s="68" t="s">
        <v>35</v>
      </c>
      <c r="AE95" s="69">
        <v>10</v>
      </c>
      <c r="AF95" s="66" t="s">
        <v>34</v>
      </c>
      <c r="AG95" s="67">
        <v>10</v>
      </c>
      <c r="AH95" s="68" t="s">
        <v>35</v>
      </c>
      <c r="AI95" s="69">
        <v>6</v>
      </c>
    </row>
    <row r="96" spans="1:35" ht="9.9499999999999993" customHeight="1" x14ac:dyDescent="0.2">
      <c r="A96" s="66" t="s">
        <v>36</v>
      </c>
      <c r="B96" s="67">
        <v>13</v>
      </c>
      <c r="C96" s="68" t="s">
        <v>37</v>
      </c>
      <c r="D96" s="69">
        <v>6</v>
      </c>
      <c r="E96" s="66" t="s">
        <v>36</v>
      </c>
      <c r="F96" s="67">
        <v>14</v>
      </c>
      <c r="G96" s="68" t="s">
        <v>37</v>
      </c>
      <c r="H96" s="69">
        <v>15</v>
      </c>
      <c r="J96" s="66" t="s">
        <v>36</v>
      </c>
      <c r="K96" s="67">
        <v>14</v>
      </c>
      <c r="L96" s="68" t="s">
        <v>37</v>
      </c>
      <c r="M96" s="69">
        <v>17</v>
      </c>
      <c r="N96" s="66" t="s">
        <v>36</v>
      </c>
      <c r="O96" s="67">
        <v>14</v>
      </c>
      <c r="P96" s="68" t="s">
        <v>37</v>
      </c>
      <c r="Q96" s="69">
        <v>17</v>
      </c>
      <c r="S96" s="66" t="s">
        <v>36</v>
      </c>
      <c r="T96" s="67">
        <v>17</v>
      </c>
      <c r="U96" s="68" t="s">
        <v>37</v>
      </c>
      <c r="V96" s="69">
        <v>14</v>
      </c>
      <c r="W96" s="66" t="s">
        <v>36</v>
      </c>
      <c r="X96" s="67">
        <v>17</v>
      </c>
      <c r="Y96" s="68" t="s">
        <v>37</v>
      </c>
      <c r="Z96" s="69">
        <v>14</v>
      </c>
      <c r="AB96" s="66" t="s">
        <v>36</v>
      </c>
      <c r="AC96" s="67">
        <v>13</v>
      </c>
      <c r="AD96" s="68" t="s">
        <v>37</v>
      </c>
      <c r="AE96" s="69">
        <v>17</v>
      </c>
      <c r="AF96" s="66" t="s">
        <v>36</v>
      </c>
      <c r="AG96" s="67">
        <v>7</v>
      </c>
      <c r="AH96" s="68" t="s">
        <v>37</v>
      </c>
      <c r="AI96" s="69">
        <v>0</v>
      </c>
    </row>
    <row r="97" spans="1:39" ht="9.9499999999999993" customHeight="1" x14ac:dyDescent="0.2">
      <c r="A97" s="66" t="s">
        <v>38</v>
      </c>
      <c r="B97" s="67">
        <v>7</v>
      </c>
      <c r="C97" s="68" t="s">
        <v>39</v>
      </c>
      <c r="D97" s="69">
        <v>14</v>
      </c>
      <c r="E97" s="66" t="s">
        <v>38</v>
      </c>
      <c r="F97" s="67">
        <v>21</v>
      </c>
      <c r="G97" s="68" t="s">
        <v>39</v>
      </c>
      <c r="H97" s="69">
        <v>24</v>
      </c>
      <c r="J97" s="66" t="s">
        <v>38</v>
      </c>
      <c r="K97" s="67">
        <v>17</v>
      </c>
      <c r="L97" s="68" t="s">
        <v>39</v>
      </c>
      <c r="M97" s="69">
        <v>14</v>
      </c>
      <c r="N97" s="66" t="s">
        <v>38</v>
      </c>
      <c r="O97" s="67">
        <v>7</v>
      </c>
      <c r="P97" s="68" t="s">
        <v>39</v>
      </c>
      <c r="Q97" s="69">
        <v>10</v>
      </c>
      <c r="S97" s="66" t="s">
        <v>38</v>
      </c>
      <c r="T97" s="67">
        <v>7</v>
      </c>
      <c r="U97" s="68" t="s">
        <v>39</v>
      </c>
      <c r="V97" s="69">
        <v>7</v>
      </c>
      <c r="W97" s="66" t="s">
        <v>38</v>
      </c>
      <c r="X97" s="67">
        <v>14</v>
      </c>
      <c r="Y97" s="68" t="s">
        <v>39</v>
      </c>
      <c r="Z97" s="69">
        <v>13</v>
      </c>
      <c r="AB97" s="66" t="s">
        <v>38</v>
      </c>
      <c r="AC97" s="67">
        <v>14</v>
      </c>
      <c r="AD97" s="68" t="s">
        <v>39</v>
      </c>
      <c r="AE97" s="69">
        <v>14</v>
      </c>
      <c r="AF97" s="66" t="s">
        <v>38</v>
      </c>
      <c r="AG97" s="67">
        <v>7</v>
      </c>
      <c r="AH97" s="68" t="s">
        <v>39</v>
      </c>
      <c r="AI97" s="69">
        <v>10</v>
      </c>
    </row>
    <row r="98" spans="1:39" ht="9.9499999999999993" customHeight="1" x14ac:dyDescent="0.2">
      <c r="A98" s="66" t="s">
        <v>40</v>
      </c>
      <c r="B98" s="67">
        <v>13</v>
      </c>
      <c r="C98" s="68" t="s">
        <v>41</v>
      </c>
      <c r="D98" s="69">
        <v>13</v>
      </c>
      <c r="E98" s="66" t="s">
        <v>40</v>
      </c>
      <c r="F98" s="67">
        <v>14</v>
      </c>
      <c r="G98" s="68" t="s">
        <v>41</v>
      </c>
      <c r="H98" s="69">
        <v>7</v>
      </c>
      <c r="J98" s="66" t="s">
        <v>40</v>
      </c>
      <c r="K98" s="67">
        <v>21</v>
      </c>
      <c r="L98" s="68" t="s">
        <v>41</v>
      </c>
      <c r="M98" s="69">
        <v>13</v>
      </c>
      <c r="N98" s="66" t="s">
        <v>40</v>
      </c>
      <c r="O98" s="67">
        <v>10</v>
      </c>
      <c r="P98" s="68" t="s">
        <v>41</v>
      </c>
      <c r="Q98" s="69">
        <v>14</v>
      </c>
      <c r="S98" s="66" t="s">
        <v>40</v>
      </c>
      <c r="T98" s="67">
        <v>10</v>
      </c>
      <c r="U98" s="68" t="s">
        <v>41</v>
      </c>
      <c r="V98" s="69">
        <v>17</v>
      </c>
      <c r="W98" s="66" t="s">
        <v>40</v>
      </c>
      <c r="X98" s="67">
        <v>7</v>
      </c>
      <c r="Y98" s="68" t="s">
        <v>41</v>
      </c>
      <c r="Z98" s="69">
        <v>7</v>
      </c>
      <c r="AB98" s="66" t="s">
        <v>40</v>
      </c>
      <c r="AC98" s="67">
        <v>6</v>
      </c>
      <c r="AD98" s="68" t="s">
        <v>41</v>
      </c>
      <c r="AE98" s="69">
        <v>7</v>
      </c>
      <c r="AF98" s="66" t="s">
        <v>40</v>
      </c>
      <c r="AG98" s="67">
        <v>0</v>
      </c>
      <c r="AH98" s="68" t="s">
        <v>41</v>
      </c>
      <c r="AI98" s="69">
        <v>7</v>
      </c>
    </row>
    <row r="99" spans="1:39" ht="9.9499999999999993" customHeight="1" x14ac:dyDescent="0.2">
      <c r="A99" s="213" t="s">
        <v>54</v>
      </c>
      <c r="B99" s="214"/>
      <c r="C99" s="214"/>
      <c r="D99" s="214"/>
      <c r="E99" s="214" t="s">
        <v>110</v>
      </c>
      <c r="F99" s="214"/>
      <c r="G99" s="214"/>
      <c r="H99" s="215"/>
      <c r="I99" s="52"/>
      <c r="J99" s="216" t="s">
        <v>54</v>
      </c>
      <c r="K99" s="217"/>
      <c r="L99" s="217"/>
      <c r="M99" s="217"/>
      <c r="N99" s="217" t="s">
        <v>110</v>
      </c>
      <c r="O99" s="217"/>
      <c r="P99" s="217"/>
      <c r="Q99" s="227"/>
      <c r="R99" s="52"/>
      <c r="S99" s="228" t="s">
        <v>54</v>
      </c>
      <c r="T99" s="229"/>
      <c r="U99" s="229"/>
      <c r="V99" s="229"/>
      <c r="W99" s="229" t="s">
        <v>110</v>
      </c>
      <c r="X99" s="229"/>
      <c r="Y99" s="229"/>
      <c r="Z99" s="230"/>
      <c r="AB99" s="186" t="s">
        <v>54</v>
      </c>
      <c r="AC99" s="187"/>
      <c r="AD99" s="187"/>
      <c r="AE99" s="187"/>
      <c r="AF99" s="187" t="s">
        <v>110</v>
      </c>
      <c r="AG99" s="187"/>
      <c r="AH99" s="187"/>
      <c r="AI99" s="188"/>
    </row>
    <row r="100" spans="1:39" ht="9.9499999999999993" customHeight="1" x14ac:dyDescent="0.2">
      <c r="A100" s="51">
        <f>SUM(B81:B98)+SUM(D81:D98)</f>
        <v>356</v>
      </c>
      <c r="E100" s="51">
        <f>SUM(F81:F98)+SUM(H81:H98)</f>
        <v>712</v>
      </c>
      <c r="J100" s="51">
        <f>SUM(K81:K98)+SUM(M81:M98)</f>
        <v>550</v>
      </c>
      <c r="N100" s="51">
        <f>SUM(O81:O98)+SUM(Q81:Q98)</f>
        <v>412</v>
      </c>
      <c r="S100" s="51">
        <f>SUM(T81:T98)+SUM(V81:V98)</f>
        <v>411</v>
      </c>
      <c r="W100" s="51">
        <f>SUM(X81:X98)+SUM(Z81:Z98)</f>
        <v>486</v>
      </c>
      <c r="AB100" s="51">
        <f>SUM(AC81:AC98)+SUM(AE81:AE98)</f>
        <v>438</v>
      </c>
      <c r="AF100" s="51">
        <f>SUM(AG81:AG98)+SUM(AI81:AI98)</f>
        <v>282</v>
      </c>
    </row>
    <row r="101" spans="1:39" ht="9.9499999999999993" customHeight="1" x14ac:dyDescent="0.2">
      <c r="A101" s="218" t="s">
        <v>185</v>
      </c>
      <c r="B101" s="219"/>
      <c r="C101" s="219"/>
      <c r="D101" s="219"/>
      <c r="E101" s="219"/>
      <c r="F101" s="219"/>
      <c r="G101" s="219"/>
      <c r="H101" s="220"/>
      <c r="I101" s="52"/>
      <c r="J101" s="210" t="s">
        <v>57</v>
      </c>
      <c r="K101" s="211"/>
      <c r="L101" s="211"/>
      <c r="M101" s="211"/>
      <c r="N101" s="211"/>
      <c r="O101" s="211"/>
      <c r="P101" s="211"/>
      <c r="Q101" s="212"/>
      <c r="R101" s="52"/>
      <c r="S101" s="224" t="s">
        <v>56</v>
      </c>
      <c r="T101" s="225"/>
      <c r="U101" s="225"/>
      <c r="V101" s="225"/>
      <c r="W101" s="225"/>
      <c r="X101" s="225"/>
      <c r="Y101" s="225"/>
      <c r="Z101" s="226"/>
      <c r="AA101" s="52"/>
      <c r="AB101" s="221" t="s">
        <v>55</v>
      </c>
      <c r="AC101" s="222"/>
      <c r="AD101" s="222"/>
      <c r="AE101" s="222"/>
      <c r="AF101" s="222"/>
      <c r="AG101" s="222"/>
      <c r="AH101" s="222"/>
      <c r="AI101" s="223"/>
      <c r="AM101"/>
    </row>
    <row r="102" spans="1:39" ht="9.9499999999999993" customHeight="1" x14ac:dyDescent="0.2">
      <c r="A102" s="105"/>
      <c r="B102" s="106"/>
      <c r="C102" s="106"/>
      <c r="D102" s="106"/>
      <c r="E102" s="106"/>
      <c r="F102" s="106"/>
      <c r="G102" s="106"/>
      <c r="H102" s="107"/>
      <c r="J102" s="105"/>
      <c r="K102" s="106"/>
      <c r="L102" s="106"/>
      <c r="M102" s="106"/>
      <c r="N102" s="106"/>
      <c r="O102" s="106"/>
      <c r="P102" s="106"/>
      <c r="Q102" s="107"/>
      <c r="S102" s="105"/>
      <c r="T102" s="106"/>
      <c r="U102" s="106"/>
      <c r="V102" s="106"/>
      <c r="W102" s="106"/>
      <c r="X102" s="106"/>
      <c r="Y102" s="106"/>
      <c r="Z102" s="107"/>
      <c r="AB102" s="105"/>
      <c r="AC102" s="106"/>
      <c r="AD102" s="106"/>
      <c r="AE102" s="106"/>
      <c r="AF102" s="106"/>
      <c r="AG102" s="106"/>
      <c r="AH102" s="106"/>
      <c r="AI102" s="107"/>
    </row>
    <row r="103" spans="1:39" ht="9.9499999999999993" customHeight="1" x14ac:dyDescent="0.2">
      <c r="A103" s="108" t="s">
        <v>190</v>
      </c>
      <c r="B103" s="109"/>
      <c r="C103" s="109"/>
      <c r="D103" s="109"/>
      <c r="E103" s="70"/>
      <c r="F103" s="68" t="s">
        <v>73</v>
      </c>
      <c r="G103" s="58">
        <v>0</v>
      </c>
      <c r="H103" s="71"/>
      <c r="J103" s="108" t="s">
        <v>160</v>
      </c>
      <c r="K103" s="109"/>
      <c r="L103" s="109"/>
      <c r="M103" s="109"/>
      <c r="N103" s="70"/>
      <c r="O103" s="68" t="s">
        <v>73</v>
      </c>
      <c r="P103" s="58">
        <v>0</v>
      </c>
      <c r="Q103" s="71"/>
      <c r="S103" s="108" t="s">
        <v>159</v>
      </c>
      <c r="T103" s="109"/>
      <c r="U103" s="109"/>
      <c r="V103" s="109"/>
      <c r="W103" s="70"/>
      <c r="X103" s="68" t="s">
        <v>73</v>
      </c>
      <c r="Y103" s="58">
        <v>0</v>
      </c>
      <c r="Z103" s="71"/>
      <c r="AB103" s="151" t="s">
        <v>189</v>
      </c>
      <c r="AC103" s="109"/>
      <c r="AD103" s="109"/>
      <c r="AE103" s="109"/>
      <c r="AF103" s="70"/>
      <c r="AG103" s="68" t="s">
        <v>73</v>
      </c>
      <c r="AH103" s="58">
        <v>0</v>
      </c>
      <c r="AI103" s="71"/>
    </row>
    <row r="104" spans="1:39" ht="9.9499999999999993" customHeight="1" x14ac:dyDescent="0.2">
      <c r="A104" s="64"/>
      <c r="H104" s="65"/>
      <c r="J104" s="64"/>
      <c r="Q104" s="65"/>
      <c r="S104" s="64"/>
      <c r="Z104" s="65"/>
      <c r="AB104" s="64"/>
      <c r="AI104" s="65"/>
    </row>
    <row r="105" spans="1:39" ht="9.9499999999999993" customHeight="1" x14ac:dyDescent="0.2">
      <c r="A105" s="101" t="s">
        <v>4</v>
      </c>
      <c r="B105" s="102"/>
      <c r="C105" s="102"/>
      <c r="D105" s="103">
        <v>2022</v>
      </c>
      <c r="E105" s="104"/>
      <c r="F105" s="110" t="s">
        <v>5</v>
      </c>
      <c r="G105" s="111"/>
      <c r="H105" s="112"/>
      <c r="J105" s="101" t="s">
        <v>4</v>
      </c>
      <c r="K105" s="113"/>
      <c r="L105" s="113"/>
      <c r="M105" s="103">
        <v>2022</v>
      </c>
      <c r="N105" s="104"/>
      <c r="O105" s="110" t="s">
        <v>5</v>
      </c>
      <c r="P105" s="110"/>
      <c r="Q105" s="114"/>
      <c r="R105" s="52"/>
      <c r="S105" s="101" t="s">
        <v>4</v>
      </c>
      <c r="T105" s="102"/>
      <c r="U105" s="102"/>
      <c r="V105" s="103">
        <v>2022</v>
      </c>
      <c r="W105" s="104"/>
      <c r="X105" s="110" t="s">
        <v>5</v>
      </c>
      <c r="Y105" s="111"/>
      <c r="Z105" s="112"/>
      <c r="AA105" s="52"/>
      <c r="AB105" s="101" t="s">
        <v>4</v>
      </c>
      <c r="AC105" s="102"/>
      <c r="AD105" s="102"/>
      <c r="AE105" s="103">
        <v>2022</v>
      </c>
      <c r="AF105" s="104"/>
      <c r="AG105" s="110" t="s">
        <v>5</v>
      </c>
      <c r="AH105" s="111"/>
      <c r="AI105" s="112"/>
    </row>
    <row r="106" spans="1:39" ht="9.9499999999999993" customHeight="1" x14ac:dyDescent="0.2">
      <c r="A106" s="66" t="s">
        <v>6</v>
      </c>
      <c r="B106" s="67">
        <v>10</v>
      </c>
      <c r="C106" s="68" t="s">
        <v>7</v>
      </c>
      <c r="D106" s="69">
        <v>10</v>
      </c>
      <c r="E106" s="66" t="s">
        <v>6</v>
      </c>
      <c r="F106" s="67">
        <v>13</v>
      </c>
      <c r="G106" s="68" t="s">
        <v>7</v>
      </c>
      <c r="H106" s="69">
        <v>10</v>
      </c>
      <c r="J106" s="66" t="s">
        <v>6</v>
      </c>
      <c r="K106" s="67">
        <v>3</v>
      </c>
      <c r="L106" s="68" t="s">
        <v>7</v>
      </c>
      <c r="M106" s="69">
        <v>10</v>
      </c>
      <c r="N106" s="66" t="s">
        <v>6</v>
      </c>
      <c r="O106" s="67">
        <v>14</v>
      </c>
      <c r="P106" s="68" t="s">
        <v>7</v>
      </c>
      <c r="Q106" s="69">
        <v>13</v>
      </c>
      <c r="S106" s="66" t="s">
        <v>6</v>
      </c>
      <c r="T106" s="67">
        <v>10</v>
      </c>
      <c r="U106" s="68" t="s">
        <v>7</v>
      </c>
      <c r="V106" s="69">
        <v>10</v>
      </c>
      <c r="W106" s="66" t="s">
        <v>6</v>
      </c>
      <c r="X106" s="67">
        <v>14</v>
      </c>
      <c r="Y106" s="68" t="s">
        <v>7</v>
      </c>
      <c r="Z106" s="69">
        <v>7</v>
      </c>
      <c r="AB106" s="66" t="s">
        <v>6</v>
      </c>
      <c r="AC106" s="67">
        <v>7</v>
      </c>
      <c r="AD106" s="68" t="s">
        <v>7</v>
      </c>
      <c r="AE106" s="69">
        <v>3</v>
      </c>
      <c r="AF106" s="66" t="s">
        <v>6</v>
      </c>
      <c r="AG106" s="67">
        <v>17</v>
      </c>
      <c r="AH106" s="68" t="s">
        <v>7</v>
      </c>
      <c r="AI106" s="69">
        <v>21</v>
      </c>
    </row>
    <row r="107" spans="1:39" ht="9.9499999999999993" customHeight="1" x14ac:dyDescent="0.2">
      <c r="A107" s="66" t="s">
        <v>8</v>
      </c>
      <c r="B107" s="67">
        <v>16</v>
      </c>
      <c r="C107" s="68" t="s">
        <v>9</v>
      </c>
      <c r="D107" s="69">
        <v>14</v>
      </c>
      <c r="E107" s="66" t="s">
        <v>8</v>
      </c>
      <c r="F107" s="67">
        <v>14</v>
      </c>
      <c r="G107" s="68" t="s">
        <v>9</v>
      </c>
      <c r="H107" s="69">
        <v>7</v>
      </c>
      <c r="J107" s="66" t="s">
        <v>8</v>
      </c>
      <c r="K107" s="67">
        <v>13</v>
      </c>
      <c r="L107" s="68" t="s">
        <v>9</v>
      </c>
      <c r="M107" s="69">
        <v>14</v>
      </c>
      <c r="N107" s="66" t="s">
        <v>8</v>
      </c>
      <c r="O107" s="67">
        <v>21</v>
      </c>
      <c r="P107" s="68" t="s">
        <v>9</v>
      </c>
      <c r="Q107" s="69">
        <v>28</v>
      </c>
      <c r="S107" s="66" t="s">
        <v>8</v>
      </c>
      <c r="T107" s="67">
        <v>7</v>
      </c>
      <c r="U107" s="68" t="s">
        <v>9</v>
      </c>
      <c r="V107" s="69">
        <v>14</v>
      </c>
      <c r="W107" s="66" t="s">
        <v>8</v>
      </c>
      <c r="X107" s="67">
        <v>7</v>
      </c>
      <c r="Y107" s="68" t="s">
        <v>9</v>
      </c>
      <c r="Z107" s="69">
        <v>10</v>
      </c>
      <c r="AB107" s="66" t="s">
        <v>8</v>
      </c>
      <c r="AC107" s="67">
        <v>14</v>
      </c>
      <c r="AD107" s="68" t="s">
        <v>9</v>
      </c>
      <c r="AE107" s="69">
        <v>10</v>
      </c>
      <c r="AF107" s="66" t="s">
        <v>8</v>
      </c>
      <c r="AG107" s="67">
        <v>21</v>
      </c>
      <c r="AH107" s="68" t="s">
        <v>9</v>
      </c>
      <c r="AI107" s="69">
        <v>17</v>
      </c>
    </row>
    <row r="108" spans="1:39" ht="9.9499999999999993" customHeight="1" x14ac:dyDescent="0.2">
      <c r="A108" s="66" t="s">
        <v>10</v>
      </c>
      <c r="B108" s="67">
        <v>3</v>
      </c>
      <c r="C108" s="68" t="s">
        <v>11</v>
      </c>
      <c r="D108" s="69">
        <v>10</v>
      </c>
      <c r="E108" s="66" t="s">
        <v>10</v>
      </c>
      <c r="F108" s="67">
        <v>10</v>
      </c>
      <c r="G108" s="68" t="s">
        <v>11</v>
      </c>
      <c r="H108" s="69">
        <v>10</v>
      </c>
      <c r="J108" s="66" t="s">
        <v>10</v>
      </c>
      <c r="K108" s="67">
        <v>10</v>
      </c>
      <c r="L108" s="68" t="s">
        <v>11</v>
      </c>
      <c r="M108" s="69">
        <v>13</v>
      </c>
      <c r="N108" s="66" t="s">
        <v>10</v>
      </c>
      <c r="O108" s="67">
        <v>13</v>
      </c>
      <c r="P108" s="68" t="s">
        <v>11</v>
      </c>
      <c r="Q108" s="69">
        <v>17</v>
      </c>
      <c r="S108" s="66" t="s">
        <v>10</v>
      </c>
      <c r="T108" s="67">
        <v>14</v>
      </c>
      <c r="U108" s="68" t="s">
        <v>11</v>
      </c>
      <c r="V108" s="69">
        <v>0</v>
      </c>
      <c r="W108" s="66" t="s">
        <v>10</v>
      </c>
      <c r="X108" s="67">
        <v>10</v>
      </c>
      <c r="Y108" s="68" t="s">
        <v>11</v>
      </c>
      <c r="Z108" s="69">
        <v>21</v>
      </c>
      <c r="AB108" s="66" t="s">
        <v>10</v>
      </c>
      <c r="AC108" s="67">
        <v>7</v>
      </c>
      <c r="AD108" s="68" t="s">
        <v>11</v>
      </c>
      <c r="AE108" s="69">
        <v>7</v>
      </c>
      <c r="AF108" s="66" t="s">
        <v>10</v>
      </c>
      <c r="AG108" s="67">
        <v>7</v>
      </c>
      <c r="AH108" s="68" t="s">
        <v>11</v>
      </c>
      <c r="AI108" s="69">
        <v>21</v>
      </c>
    </row>
    <row r="109" spans="1:39" ht="9.9499999999999993" customHeight="1" x14ac:dyDescent="0.2">
      <c r="A109" s="66" t="s">
        <v>12</v>
      </c>
      <c r="B109" s="67">
        <v>6</v>
      </c>
      <c r="C109" s="68" t="s">
        <v>13</v>
      </c>
      <c r="D109" s="69">
        <v>7</v>
      </c>
      <c r="E109" s="66" t="s">
        <v>12</v>
      </c>
      <c r="F109" s="67">
        <v>3</v>
      </c>
      <c r="G109" s="68" t="s">
        <v>13</v>
      </c>
      <c r="H109" s="69">
        <v>14</v>
      </c>
      <c r="J109" s="66" t="s">
        <v>12</v>
      </c>
      <c r="K109" s="67">
        <v>7</v>
      </c>
      <c r="L109" s="68" t="s">
        <v>13</v>
      </c>
      <c r="M109" s="69">
        <v>7</v>
      </c>
      <c r="N109" s="66" t="s">
        <v>12</v>
      </c>
      <c r="O109" s="67">
        <v>24</v>
      </c>
      <c r="P109" s="68" t="s">
        <v>13</v>
      </c>
      <c r="Q109" s="69">
        <v>21</v>
      </c>
      <c r="S109" s="66" t="s">
        <v>12</v>
      </c>
      <c r="T109" s="67">
        <v>12</v>
      </c>
      <c r="U109" s="68" t="s">
        <v>13</v>
      </c>
      <c r="V109" s="69">
        <v>7</v>
      </c>
      <c r="W109" s="66" t="s">
        <v>12</v>
      </c>
      <c r="X109" s="67">
        <v>21</v>
      </c>
      <c r="Y109" s="68" t="s">
        <v>13</v>
      </c>
      <c r="Z109" s="69">
        <v>7</v>
      </c>
      <c r="AB109" s="66" t="s">
        <v>12</v>
      </c>
      <c r="AC109" s="67">
        <v>13</v>
      </c>
      <c r="AD109" s="68" t="s">
        <v>13</v>
      </c>
      <c r="AE109" s="69">
        <v>14</v>
      </c>
      <c r="AF109" s="66" t="s">
        <v>12</v>
      </c>
      <c r="AG109" s="67">
        <v>17</v>
      </c>
      <c r="AH109" s="68" t="s">
        <v>13</v>
      </c>
      <c r="AI109" s="69">
        <v>15</v>
      </c>
    </row>
    <row r="110" spans="1:39" ht="9.9499999999999993" customHeight="1" x14ac:dyDescent="0.2">
      <c r="A110" s="66" t="s">
        <v>14</v>
      </c>
      <c r="B110" s="67">
        <v>17</v>
      </c>
      <c r="C110" s="68" t="s">
        <v>15</v>
      </c>
      <c r="D110" s="69">
        <v>17</v>
      </c>
      <c r="E110" s="66" t="s">
        <v>14</v>
      </c>
      <c r="F110" s="67">
        <v>17</v>
      </c>
      <c r="G110" s="68" t="s">
        <v>15</v>
      </c>
      <c r="H110" s="69">
        <v>3</v>
      </c>
      <c r="J110" s="66" t="s">
        <v>14</v>
      </c>
      <c r="K110" s="67">
        <v>10</v>
      </c>
      <c r="L110" s="68" t="s">
        <v>15</v>
      </c>
      <c r="M110" s="69">
        <v>10</v>
      </c>
      <c r="N110" s="66" t="s">
        <v>14</v>
      </c>
      <c r="O110" s="67">
        <v>14</v>
      </c>
      <c r="P110" s="68" t="s">
        <v>15</v>
      </c>
      <c r="Q110" s="69">
        <v>7</v>
      </c>
      <c r="S110" s="66" t="s">
        <v>14</v>
      </c>
      <c r="T110" s="67">
        <v>17</v>
      </c>
      <c r="U110" s="68" t="s">
        <v>15</v>
      </c>
      <c r="V110" s="69">
        <v>13</v>
      </c>
      <c r="W110" s="66" t="s">
        <v>14</v>
      </c>
      <c r="X110" s="67">
        <v>7</v>
      </c>
      <c r="Y110" s="68" t="s">
        <v>15</v>
      </c>
      <c r="Z110" s="69">
        <v>13</v>
      </c>
      <c r="AB110" s="66" t="s">
        <v>14</v>
      </c>
      <c r="AC110" s="67">
        <v>14</v>
      </c>
      <c r="AD110" s="68" t="s">
        <v>15</v>
      </c>
      <c r="AE110" s="69">
        <v>13</v>
      </c>
      <c r="AF110" s="66" t="s">
        <v>14</v>
      </c>
      <c r="AG110" s="67">
        <v>24</v>
      </c>
      <c r="AH110" s="68" t="s">
        <v>15</v>
      </c>
      <c r="AI110" s="69">
        <v>28</v>
      </c>
    </row>
    <row r="111" spans="1:39" ht="9.9499999999999993" customHeight="1" x14ac:dyDescent="0.2">
      <c r="A111" s="66" t="s">
        <v>16</v>
      </c>
      <c r="B111" s="67">
        <v>13</v>
      </c>
      <c r="C111" s="68" t="s">
        <v>17</v>
      </c>
      <c r="D111" s="69">
        <v>10</v>
      </c>
      <c r="E111" s="66" t="s">
        <v>16</v>
      </c>
      <c r="F111" s="67">
        <v>8</v>
      </c>
      <c r="G111" s="68" t="s">
        <v>17</v>
      </c>
      <c r="H111" s="69">
        <v>10</v>
      </c>
      <c r="J111" s="66" t="s">
        <v>16</v>
      </c>
      <c r="K111" s="67">
        <v>14</v>
      </c>
      <c r="L111" s="68" t="s">
        <v>17</v>
      </c>
      <c r="M111" s="69">
        <v>7</v>
      </c>
      <c r="N111" s="66" t="s">
        <v>16</v>
      </c>
      <c r="O111" s="67">
        <v>17</v>
      </c>
      <c r="P111" s="68" t="s">
        <v>17</v>
      </c>
      <c r="Q111" s="69">
        <v>14</v>
      </c>
      <c r="S111" s="66" t="s">
        <v>16</v>
      </c>
      <c r="T111" s="67">
        <v>7</v>
      </c>
      <c r="U111" s="68" t="s">
        <v>17</v>
      </c>
      <c r="V111" s="69">
        <v>7</v>
      </c>
      <c r="W111" s="66" t="s">
        <v>16</v>
      </c>
      <c r="X111" s="67">
        <v>10</v>
      </c>
      <c r="Y111" s="68" t="s">
        <v>17</v>
      </c>
      <c r="Z111" s="69">
        <v>17</v>
      </c>
      <c r="AB111" s="66" t="s">
        <v>16</v>
      </c>
      <c r="AC111" s="67">
        <v>6</v>
      </c>
      <c r="AD111" s="68" t="s">
        <v>17</v>
      </c>
      <c r="AE111" s="69">
        <v>3</v>
      </c>
      <c r="AF111" s="66" t="s">
        <v>16</v>
      </c>
      <c r="AG111" s="67">
        <v>10</v>
      </c>
      <c r="AH111" s="68" t="s">
        <v>17</v>
      </c>
      <c r="AI111" s="69">
        <v>13</v>
      </c>
    </row>
    <row r="112" spans="1:39" ht="9.9499999999999993" customHeight="1" x14ac:dyDescent="0.2">
      <c r="A112" s="66" t="s">
        <v>18</v>
      </c>
      <c r="B112" s="67">
        <v>7</v>
      </c>
      <c r="C112" s="68" t="s">
        <v>19</v>
      </c>
      <c r="D112" s="69">
        <v>7</v>
      </c>
      <c r="E112" s="66" t="s">
        <v>18</v>
      </c>
      <c r="F112" s="67">
        <v>14</v>
      </c>
      <c r="G112" s="68" t="s">
        <v>19</v>
      </c>
      <c r="H112" s="69">
        <v>7</v>
      </c>
      <c r="J112" s="66" t="s">
        <v>18</v>
      </c>
      <c r="K112" s="67">
        <v>7</v>
      </c>
      <c r="L112" s="68" t="s">
        <v>19</v>
      </c>
      <c r="M112" s="69">
        <v>14</v>
      </c>
      <c r="N112" s="66" t="s">
        <v>18</v>
      </c>
      <c r="O112" s="67">
        <v>21</v>
      </c>
      <c r="P112" s="68" t="s">
        <v>19</v>
      </c>
      <c r="Q112" s="69">
        <v>10</v>
      </c>
      <c r="S112" s="66" t="s">
        <v>18</v>
      </c>
      <c r="T112" s="67">
        <v>17</v>
      </c>
      <c r="U112" s="68" t="s">
        <v>19</v>
      </c>
      <c r="V112" s="69">
        <v>14</v>
      </c>
      <c r="W112" s="66" t="s">
        <v>18</v>
      </c>
      <c r="X112" s="67">
        <v>13</v>
      </c>
      <c r="Y112" s="68" t="s">
        <v>19</v>
      </c>
      <c r="Z112" s="69">
        <v>7</v>
      </c>
      <c r="AB112" s="66" t="s">
        <v>18</v>
      </c>
      <c r="AC112" s="67">
        <v>10</v>
      </c>
      <c r="AD112" s="68" t="s">
        <v>19</v>
      </c>
      <c r="AE112" s="69">
        <v>10</v>
      </c>
      <c r="AF112" s="66" t="s">
        <v>18</v>
      </c>
      <c r="AG112" s="67">
        <v>24</v>
      </c>
      <c r="AH112" s="68" t="s">
        <v>19</v>
      </c>
      <c r="AI112" s="69">
        <v>17</v>
      </c>
    </row>
    <row r="113" spans="1:35" ht="9.9499999999999993" customHeight="1" x14ac:dyDescent="0.2">
      <c r="A113" s="66" t="s">
        <v>20</v>
      </c>
      <c r="B113" s="67">
        <v>14</v>
      </c>
      <c r="C113" s="68" t="s">
        <v>21</v>
      </c>
      <c r="D113" s="69">
        <v>10</v>
      </c>
      <c r="E113" s="66" t="s">
        <v>20</v>
      </c>
      <c r="F113" s="67">
        <v>10</v>
      </c>
      <c r="G113" s="68" t="s">
        <v>21</v>
      </c>
      <c r="H113" s="69">
        <v>14</v>
      </c>
      <c r="J113" s="66" t="s">
        <v>20</v>
      </c>
      <c r="K113" s="67">
        <v>10</v>
      </c>
      <c r="L113" s="68" t="s">
        <v>21</v>
      </c>
      <c r="M113" s="69">
        <v>10</v>
      </c>
      <c r="N113" s="66" t="s">
        <v>20</v>
      </c>
      <c r="O113" s="67">
        <v>17</v>
      </c>
      <c r="P113" s="68" t="s">
        <v>21</v>
      </c>
      <c r="Q113" s="69">
        <v>21</v>
      </c>
      <c r="S113" s="66" t="s">
        <v>20</v>
      </c>
      <c r="T113" s="67">
        <v>14</v>
      </c>
      <c r="U113" s="68" t="s">
        <v>21</v>
      </c>
      <c r="V113" s="69">
        <v>17</v>
      </c>
      <c r="W113" s="66" t="s">
        <v>20</v>
      </c>
      <c r="X113" s="67">
        <v>21</v>
      </c>
      <c r="Y113" s="68" t="s">
        <v>21</v>
      </c>
      <c r="Z113" s="69">
        <v>13</v>
      </c>
      <c r="AB113" s="66" t="s">
        <v>20</v>
      </c>
      <c r="AC113" s="67">
        <v>17</v>
      </c>
      <c r="AD113" s="68" t="s">
        <v>21</v>
      </c>
      <c r="AE113" s="69">
        <v>0</v>
      </c>
      <c r="AF113" s="66" t="s">
        <v>20</v>
      </c>
      <c r="AG113" s="67">
        <v>28</v>
      </c>
      <c r="AH113" s="68" t="s">
        <v>21</v>
      </c>
      <c r="AI113" s="69">
        <v>10</v>
      </c>
    </row>
    <row r="114" spans="1:35" ht="9.9499999999999993" customHeight="1" x14ac:dyDescent="0.2">
      <c r="A114" s="66" t="s">
        <v>22</v>
      </c>
      <c r="B114" s="67">
        <v>10</v>
      </c>
      <c r="C114" s="68" t="s">
        <v>23</v>
      </c>
      <c r="D114" s="69">
        <v>7</v>
      </c>
      <c r="E114" s="66" t="s">
        <v>22</v>
      </c>
      <c r="F114" s="67">
        <v>3</v>
      </c>
      <c r="G114" s="68" t="s">
        <v>23</v>
      </c>
      <c r="H114" s="69">
        <v>6</v>
      </c>
      <c r="J114" s="66" t="s">
        <v>22</v>
      </c>
      <c r="K114" s="67">
        <v>13</v>
      </c>
      <c r="L114" s="68" t="s">
        <v>23</v>
      </c>
      <c r="M114" s="69">
        <v>14</v>
      </c>
      <c r="N114" s="66" t="s">
        <v>22</v>
      </c>
      <c r="O114" s="67">
        <v>14</v>
      </c>
      <c r="P114" s="68" t="s">
        <v>23</v>
      </c>
      <c r="Q114" s="69">
        <v>10</v>
      </c>
      <c r="S114" s="66" t="s">
        <v>22</v>
      </c>
      <c r="T114" s="67">
        <v>21</v>
      </c>
      <c r="U114" s="68" t="s">
        <v>23</v>
      </c>
      <c r="V114" s="69">
        <v>6</v>
      </c>
      <c r="W114" s="66" t="s">
        <v>22</v>
      </c>
      <c r="X114" s="67">
        <v>17</v>
      </c>
      <c r="Y114" s="68" t="s">
        <v>23</v>
      </c>
      <c r="Z114" s="69">
        <v>14</v>
      </c>
      <c r="AB114" s="66" t="s">
        <v>22</v>
      </c>
      <c r="AC114" s="67">
        <v>6</v>
      </c>
      <c r="AD114" s="68" t="s">
        <v>23</v>
      </c>
      <c r="AE114" s="69">
        <v>10</v>
      </c>
      <c r="AF114" s="66" t="s">
        <v>22</v>
      </c>
      <c r="AG114" s="67">
        <v>17</v>
      </c>
      <c r="AH114" s="68" t="s">
        <v>23</v>
      </c>
      <c r="AI114" s="69">
        <v>24</v>
      </c>
    </row>
    <row r="115" spans="1:35" ht="9.9499999999999993" customHeight="1" x14ac:dyDescent="0.2">
      <c r="A115" s="66" t="s">
        <v>24</v>
      </c>
      <c r="B115" s="67">
        <v>7</v>
      </c>
      <c r="C115" s="68" t="s">
        <v>25</v>
      </c>
      <c r="D115" s="69">
        <v>14</v>
      </c>
      <c r="E115" s="66" t="s">
        <v>24</v>
      </c>
      <c r="F115" s="67">
        <v>10</v>
      </c>
      <c r="G115" s="68" t="s">
        <v>25</v>
      </c>
      <c r="H115" s="69">
        <v>14</v>
      </c>
      <c r="J115" s="66" t="s">
        <v>24</v>
      </c>
      <c r="K115" s="67">
        <v>10</v>
      </c>
      <c r="L115" s="68" t="s">
        <v>25</v>
      </c>
      <c r="M115" s="69">
        <v>7</v>
      </c>
      <c r="N115" s="66" t="s">
        <v>24</v>
      </c>
      <c r="O115" s="67">
        <v>7</v>
      </c>
      <c r="P115" s="68" t="s">
        <v>25</v>
      </c>
      <c r="Q115" s="69">
        <v>13</v>
      </c>
      <c r="S115" s="66" t="s">
        <v>24</v>
      </c>
      <c r="T115" s="67">
        <v>13</v>
      </c>
      <c r="U115" s="68" t="s">
        <v>25</v>
      </c>
      <c r="V115" s="69">
        <v>13</v>
      </c>
      <c r="W115" s="66" t="s">
        <v>24</v>
      </c>
      <c r="X115" s="67">
        <v>10</v>
      </c>
      <c r="Y115" s="68" t="s">
        <v>25</v>
      </c>
      <c r="Z115" s="69">
        <v>13</v>
      </c>
      <c r="AB115" s="66" t="s">
        <v>24</v>
      </c>
      <c r="AC115" s="67">
        <v>10</v>
      </c>
      <c r="AD115" s="68" t="s">
        <v>25</v>
      </c>
      <c r="AE115" s="69">
        <v>7</v>
      </c>
      <c r="AF115" s="66" t="s">
        <v>24</v>
      </c>
      <c r="AG115" s="67">
        <v>7</v>
      </c>
      <c r="AH115" s="68" t="s">
        <v>25</v>
      </c>
      <c r="AI115" s="69">
        <v>13</v>
      </c>
    </row>
    <row r="116" spans="1:35" ht="9.9499999999999993" customHeight="1" x14ac:dyDescent="0.2">
      <c r="A116" s="66" t="s">
        <v>26</v>
      </c>
      <c r="B116" s="67">
        <v>14</v>
      </c>
      <c r="C116" s="68" t="s">
        <v>27</v>
      </c>
      <c r="D116" s="69">
        <v>10</v>
      </c>
      <c r="E116" s="66" t="s">
        <v>26</v>
      </c>
      <c r="F116" s="67">
        <v>14</v>
      </c>
      <c r="G116" s="68" t="s">
        <v>27</v>
      </c>
      <c r="H116" s="69">
        <v>10</v>
      </c>
      <c r="J116" s="66" t="s">
        <v>26</v>
      </c>
      <c r="K116" s="67">
        <v>7</v>
      </c>
      <c r="L116" s="68" t="s">
        <v>27</v>
      </c>
      <c r="M116" s="69">
        <v>13</v>
      </c>
      <c r="N116" s="66" t="s">
        <v>26</v>
      </c>
      <c r="O116" s="67">
        <v>13</v>
      </c>
      <c r="P116" s="68" t="s">
        <v>27</v>
      </c>
      <c r="Q116" s="69">
        <v>17</v>
      </c>
      <c r="S116" s="66" t="s">
        <v>26</v>
      </c>
      <c r="T116" s="67">
        <v>10</v>
      </c>
      <c r="U116" s="68" t="s">
        <v>27</v>
      </c>
      <c r="V116" s="69">
        <v>17</v>
      </c>
      <c r="W116" s="66" t="s">
        <v>26</v>
      </c>
      <c r="X116" s="67">
        <v>7</v>
      </c>
      <c r="Y116" s="68" t="s">
        <v>27</v>
      </c>
      <c r="Z116" s="69">
        <v>10</v>
      </c>
      <c r="AB116" s="66" t="s">
        <v>26</v>
      </c>
      <c r="AC116" s="67">
        <v>7</v>
      </c>
      <c r="AD116" s="68" t="s">
        <v>27</v>
      </c>
      <c r="AE116" s="69">
        <v>10</v>
      </c>
      <c r="AF116" s="66" t="s">
        <v>26</v>
      </c>
      <c r="AG116" s="67">
        <v>21</v>
      </c>
      <c r="AH116" s="68" t="s">
        <v>27</v>
      </c>
      <c r="AI116" s="69">
        <v>21</v>
      </c>
    </row>
    <row r="117" spans="1:35" ht="9.9499999999999993" customHeight="1" x14ac:dyDescent="0.2">
      <c r="A117" s="66" t="s">
        <v>28</v>
      </c>
      <c r="B117" s="67">
        <v>10</v>
      </c>
      <c r="C117" s="68" t="s">
        <v>29</v>
      </c>
      <c r="D117" s="69">
        <v>3</v>
      </c>
      <c r="E117" s="66" t="s">
        <v>28</v>
      </c>
      <c r="F117" s="67">
        <v>13</v>
      </c>
      <c r="G117" s="68" t="s">
        <v>29</v>
      </c>
      <c r="H117" s="69">
        <v>6</v>
      </c>
      <c r="J117" s="66" t="s">
        <v>28</v>
      </c>
      <c r="K117" s="67">
        <v>14</v>
      </c>
      <c r="L117" s="68" t="s">
        <v>29</v>
      </c>
      <c r="M117" s="69">
        <v>7</v>
      </c>
      <c r="N117" s="66" t="s">
        <v>28</v>
      </c>
      <c r="O117" s="67">
        <v>21</v>
      </c>
      <c r="P117" s="68" t="s">
        <v>29</v>
      </c>
      <c r="Q117" s="69">
        <v>28</v>
      </c>
      <c r="S117" s="66" t="s">
        <v>28</v>
      </c>
      <c r="T117" s="67">
        <v>14</v>
      </c>
      <c r="U117" s="68" t="s">
        <v>29</v>
      </c>
      <c r="V117" s="69">
        <v>14</v>
      </c>
      <c r="W117" s="66" t="s">
        <v>28</v>
      </c>
      <c r="X117" s="67">
        <v>14</v>
      </c>
      <c r="Y117" s="68" t="s">
        <v>29</v>
      </c>
      <c r="Z117" s="69">
        <v>17</v>
      </c>
      <c r="AB117" s="66" t="s">
        <v>28</v>
      </c>
      <c r="AC117" s="67">
        <v>7</v>
      </c>
      <c r="AD117" s="68" t="s">
        <v>29</v>
      </c>
      <c r="AE117" s="69">
        <v>13</v>
      </c>
      <c r="AF117" s="66" t="s">
        <v>28</v>
      </c>
      <c r="AG117" s="67">
        <v>14</v>
      </c>
      <c r="AH117" s="68" t="s">
        <v>29</v>
      </c>
      <c r="AI117" s="69">
        <v>24</v>
      </c>
    </row>
    <row r="118" spans="1:35" ht="9.9499999999999993" customHeight="1" x14ac:dyDescent="0.2">
      <c r="A118" s="66" t="s">
        <v>30</v>
      </c>
      <c r="B118" s="67">
        <v>14</v>
      </c>
      <c r="C118" s="68" t="s">
        <v>31</v>
      </c>
      <c r="D118" s="69">
        <v>14</v>
      </c>
      <c r="E118" s="66" t="s">
        <v>30</v>
      </c>
      <c r="F118" s="67">
        <v>7</v>
      </c>
      <c r="G118" s="68" t="s">
        <v>31</v>
      </c>
      <c r="H118" s="69">
        <v>10</v>
      </c>
      <c r="J118" s="66" t="s">
        <v>30</v>
      </c>
      <c r="K118" s="67">
        <v>13</v>
      </c>
      <c r="L118" s="68" t="s">
        <v>31</v>
      </c>
      <c r="M118" s="69">
        <v>10</v>
      </c>
      <c r="N118" s="66" t="s">
        <v>30</v>
      </c>
      <c r="O118" s="67">
        <v>17</v>
      </c>
      <c r="P118" s="68" t="s">
        <v>31</v>
      </c>
      <c r="Q118" s="69">
        <v>10</v>
      </c>
      <c r="S118" s="66" t="s">
        <v>30</v>
      </c>
      <c r="T118" s="67">
        <v>7</v>
      </c>
      <c r="U118" s="68" t="s">
        <v>31</v>
      </c>
      <c r="V118" s="69">
        <v>7</v>
      </c>
      <c r="W118" s="66" t="s">
        <v>30</v>
      </c>
      <c r="X118" s="67">
        <v>13</v>
      </c>
      <c r="Y118" s="68" t="s">
        <v>31</v>
      </c>
      <c r="Z118" s="69">
        <v>7</v>
      </c>
      <c r="AB118" s="66" t="s">
        <v>30</v>
      </c>
      <c r="AC118" s="67">
        <v>13</v>
      </c>
      <c r="AD118" s="68" t="s">
        <v>31</v>
      </c>
      <c r="AE118" s="69">
        <v>6</v>
      </c>
      <c r="AF118" s="66" t="s">
        <v>30</v>
      </c>
      <c r="AG118" s="67">
        <v>21</v>
      </c>
      <c r="AH118" s="68" t="s">
        <v>31</v>
      </c>
      <c r="AI118" s="69">
        <v>7</v>
      </c>
    </row>
    <row r="119" spans="1:35" ht="9.9499999999999993" customHeight="1" x14ac:dyDescent="0.2">
      <c r="A119" s="66" t="s">
        <v>32</v>
      </c>
      <c r="B119" s="67">
        <v>6</v>
      </c>
      <c r="C119" s="68" t="s">
        <v>33</v>
      </c>
      <c r="D119" s="69">
        <v>7</v>
      </c>
      <c r="E119" s="66" t="s">
        <v>32</v>
      </c>
      <c r="F119" s="67">
        <v>10</v>
      </c>
      <c r="G119" s="68" t="s">
        <v>33</v>
      </c>
      <c r="H119" s="69">
        <v>14</v>
      </c>
      <c r="J119" s="66" t="s">
        <v>32</v>
      </c>
      <c r="K119" s="67">
        <v>10</v>
      </c>
      <c r="L119" s="68" t="s">
        <v>33</v>
      </c>
      <c r="M119" s="69">
        <v>14</v>
      </c>
      <c r="N119" s="66" t="s">
        <v>32</v>
      </c>
      <c r="O119" s="67">
        <v>14</v>
      </c>
      <c r="P119" s="68" t="s">
        <v>33</v>
      </c>
      <c r="Q119" s="69">
        <v>13</v>
      </c>
      <c r="S119" s="66" t="s">
        <v>32</v>
      </c>
      <c r="T119" s="67">
        <v>14</v>
      </c>
      <c r="U119" s="68" t="s">
        <v>33</v>
      </c>
      <c r="V119" s="69">
        <v>10</v>
      </c>
      <c r="W119" s="66" t="s">
        <v>32</v>
      </c>
      <c r="X119" s="67">
        <v>8</v>
      </c>
      <c r="Y119" s="68" t="s">
        <v>33</v>
      </c>
      <c r="Z119" s="69">
        <v>14</v>
      </c>
      <c r="AB119" s="66" t="s">
        <v>32</v>
      </c>
      <c r="AC119" s="67">
        <v>7</v>
      </c>
      <c r="AD119" s="68" t="s">
        <v>33</v>
      </c>
      <c r="AE119" s="69">
        <v>7</v>
      </c>
      <c r="AF119" s="66" t="s">
        <v>32</v>
      </c>
      <c r="AG119" s="67">
        <v>17</v>
      </c>
      <c r="AH119" s="68" t="s">
        <v>33</v>
      </c>
      <c r="AI119" s="69">
        <v>17</v>
      </c>
    </row>
    <row r="120" spans="1:35" ht="9.9499999999999993" customHeight="1" x14ac:dyDescent="0.2">
      <c r="A120" s="66" t="s">
        <v>34</v>
      </c>
      <c r="B120" s="67">
        <v>13</v>
      </c>
      <c r="C120" s="68" t="s">
        <v>35</v>
      </c>
      <c r="D120" s="69">
        <v>14</v>
      </c>
      <c r="E120" s="66" t="s">
        <v>34</v>
      </c>
      <c r="F120" s="67">
        <v>3</v>
      </c>
      <c r="G120" s="68" t="s">
        <v>35</v>
      </c>
      <c r="H120" s="69">
        <v>7</v>
      </c>
      <c r="J120" s="66" t="s">
        <v>34</v>
      </c>
      <c r="K120" s="67">
        <v>7</v>
      </c>
      <c r="L120" s="68" t="s">
        <v>35</v>
      </c>
      <c r="M120" s="69">
        <v>6</v>
      </c>
      <c r="N120" s="66" t="s">
        <v>34</v>
      </c>
      <c r="O120" s="67">
        <v>21</v>
      </c>
      <c r="P120" s="68" t="s">
        <v>35</v>
      </c>
      <c r="Q120" s="69">
        <v>17</v>
      </c>
      <c r="S120" s="66" t="s">
        <v>34</v>
      </c>
      <c r="T120" s="67">
        <v>13</v>
      </c>
      <c r="U120" s="68" t="s">
        <v>35</v>
      </c>
      <c r="V120" s="69">
        <v>13</v>
      </c>
      <c r="W120" s="66" t="s">
        <v>34</v>
      </c>
      <c r="X120" s="67">
        <v>13</v>
      </c>
      <c r="Y120" s="68" t="s">
        <v>35</v>
      </c>
      <c r="Z120" s="69">
        <v>13</v>
      </c>
      <c r="AB120" s="66" t="s">
        <v>34</v>
      </c>
      <c r="AC120" s="67">
        <v>10</v>
      </c>
      <c r="AD120" s="68" t="s">
        <v>35</v>
      </c>
      <c r="AE120" s="69">
        <v>14</v>
      </c>
      <c r="AF120" s="66" t="s">
        <v>34</v>
      </c>
      <c r="AG120" s="67">
        <v>28</v>
      </c>
      <c r="AH120" s="68" t="s">
        <v>35</v>
      </c>
      <c r="AI120" s="69">
        <v>28</v>
      </c>
    </row>
    <row r="121" spans="1:35" ht="9.9499999999999993" customHeight="1" x14ac:dyDescent="0.2">
      <c r="A121" s="66" t="s">
        <v>36</v>
      </c>
      <c r="B121" s="67">
        <v>10</v>
      </c>
      <c r="C121" s="68" t="s">
        <v>37</v>
      </c>
      <c r="D121" s="69">
        <v>13</v>
      </c>
      <c r="E121" s="66" t="s">
        <v>36</v>
      </c>
      <c r="F121" s="67">
        <v>14</v>
      </c>
      <c r="G121" s="68" t="s">
        <v>37</v>
      </c>
      <c r="H121" s="69">
        <v>7</v>
      </c>
      <c r="J121" s="66" t="s">
        <v>36</v>
      </c>
      <c r="K121" s="67">
        <v>10</v>
      </c>
      <c r="L121" s="68" t="s">
        <v>37</v>
      </c>
      <c r="M121" s="69">
        <v>13</v>
      </c>
      <c r="N121" s="66" t="s">
        <v>36</v>
      </c>
      <c r="O121" s="67">
        <v>17</v>
      </c>
      <c r="P121" s="68" t="s">
        <v>37</v>
      </c>
      <c r="Q121" s="69">
        <v>21</v>
      </c>
      <c r="S121" s="66" t="s">
        <v>36</v>
      </c>
      <c r="T121" s="67">
        <v>10</v>
      </c>
      <c r="U121" s="68" t="s">
        <v>37</v>
      </c>
      <c r="V121" s="69">
        <v>14</v>
      </c>
      <c r="W121" s="66" t="s">
        <v>36</v>
      </c>
      <c r="X121" s="67">
        <v>7</v>
      </c>
      <c r="Y121" s="68" t="s">
        <v>37</v>
      </c>
      <c r="Z121" s="69">
        <v>10</v>
      </c>
      <c r="AB121" s="66" t="s">
        <v>36</v>
      </c>
      <c r="AC121" s="67">
        <v>6</v>
      </c>
      <c r="AD121" s="68" t="s">
        <v>37</v>
      </c>
      <c r="AE121" s="69">
        <v>7</v>
      </c>
      <c r="AF121" s="66" t="s">
        <v>36</v>
      </c>
      <c r="AG121" s="67">
        <v>21</v>
      </c>
      <c r="AH121" s="68" t="s">
        <v>37</v>
      </c>
      <c r="AI121" s="69">
        <v>14</v>
      </c>
    </row>
    <row r="122" spans="1:35" ht="9.9499999999999993" customHeight="1" x14ac:dyDescent="0.2">
      <c r="A122" s="66" t="s">
        <v>38</v>
      </c>
      <c r="B122" s="67">
        <v>7</v>
      </c>
      <c r="C122" s="68" t="s">
        <v>39</v>
      </c>
      <c r="D122" s="69">
        <v>7</v>
      </c>
      <c r="E122" s="66" t="s">
        <v>38</v>
      </c>
      <c r="F122" s="67">
        <v>7</v>
      </c>
      <c r="G122" s="68" t="s">
        <v>39</v>
      </c>
      <c r="H122" s="69">
        <v>13</v>
      </c>
      <c r="J122" s="66" t="s">
        <v>38</v>
      </c>
      <c r="K122" s="67">
        <v>7</v>
      </c>
      <c r="L122" s="68" t="s">
        <v>39</v>
      </c>
      <c r="M122" s="69">
        <v>10</v>
      </c>
      <c r="N122" s="66" t="s">
        <v>38</v>
      </c>
      <c r="O122" s="67">
        <v>28</v>
      </c>
      <c r="P122" s="68" t="s">
        <v>39</v>
      </c>
      <c r="Q122" s="69">
        <v>17</v>
      </c>
      <c r="S122" s="66" t="s">
        <v>38</v>
      </c>
      <c r="T122" s="67">
        <v>7</v>
      </c>
      <c r="U122" s="68" t="s">
        <v>39</v>
      </c>
      <c r="V122" s="69">
        <v>10</v>
      </c>
      <c r="W122" s="66" t="s">
        <v>38</v>
      </c>
      <c r="X122" s="67">
        <v>14</v>
      </c>
      <c r="Y122" s="68" t="s">
        <v>39</v>
      </c>
      <c r="Z122" s="69">
        <v>17</v>
      </c>
      <c r="AB122" s="66" t="s">
        <v>38</v>
      </c>
      <c r="AC122" s="67">
        <v>14</v>
      </c>
      <c r="AD122" s="68" t="s">
        <v>39</v>
      </c>
      <c r="AE122" s="69">
        <v>14</v>
      </c>
      <c r="AF122" s="66" t="s">
        <v>38</v>
      </c>
      <c r="AG122" s="67">
        <v>10</v>
      </c>
      <c r="AH122" s="68" t="s">
        <v>39</v>
      </c>
      <c r="AI122" s="69">
        <v>24</v>
      </c>
    </row>
    <row r="123" spans="1:35" ht="9.9499999999999993" customHeight="1" x14ac:dyDescent="0.2">
      <c r="A123" s="66" t="s">
        <v>40</v>
      </c>
      <c r="B123" s="67">
        <v>17</v>
      </c>
      <c r="C123" s="68" t="s">
        <v>41</v>
      </c>
      <c r="D123" s="69">
        <v>14</v>
      </c>
      <c r="E123" s="66" t="s">
        <v>40</v>
      </c>
      <c r="F123" s="67">
        <v>10</v>
      </c>
      <c r="G123" s="68" t="s">
        <v>41</v>
      </c>
      <c r="H123" s="69">
        <v>14</v>
      </c>
      <c r="J123" s="66" t="s">
        <v>40</v>
      </c>
      <c r="K123" s="67">
        <v>13</v>
      </c>
      <c r="L123" s="68" t="s">
        <v>41</v>
      </c>
      <c r="M123" s="69">
        <v>14</v>
      </c>
      <c r="N123" s="66" t="s">
        <v>40</v>
      </c>
      <c r="O123" s="67">
        <v>14</v>
      </c>
      <c r="P123" s="68" t="s">
        <v>41</v>
      </c>
      <c r="Q123" s="69">
        <v>10</v>
      </c>
      <c r="S123" s="66" t="s">
        <v>40</v>
      </c>
      <c r="T123" s="67">
        <v>10</v>
      </c>
      <c r="U123" s="68" t="s">
        <v>41</v>
      </c>
      <c r="V123" s="69">
        <v>6</v>
      </c>
      <c r="W123" s="66" t="s">
        <v>40</v>
      </c>
      <c r="X123" s="67">
        <v>10</v>
      </c>
      <c r="Y123" s="68" t="s">
        <v>41</v>
      </c>
      <c r="Z123" s="69">
        <v>7</v>
      </c>
      <c r="AB123" s="66" t="s">
        <v>40</v>
      </c>
      <c r="AC123" s="67">
        <v>7</v>
      </c>
      <c r="AD123" s="68" t="s">
        <v>41</v>
      </c>
      <c r="AE123" s="69">
        <v>7</v>
      </c>
      <c r="AF123" s="66" t="s">
        <v>40</v>
      </c>
      <c r="AG123" s="67">
        <v>24</v>
      </c>
      <c r="AH123" s="68" t="s">
        <v>41</v>
      </c>
      <c r="AI123" s="69">
        <v>21</v>
      </c>
    </row>
    <row r="124" spans="1:35" ht="9.9499999999999993" customHeight="1" x14ac:dyDescent="0.2">
      <c r="A124" s="194" t="s">
        <v>58</v>
      </c>
      <c r="B124" s="195"/>
      <c r="C124" s="195"/>
      <c r="D124" s="195"/>
      <c r="E124" s="195" t="s">
        <v>110</v>
      </c>
      <c r="F124" s="195"/>
      <c r="G124" s="195"/>
      <c r="H124" s="196"/>
      <c r="I124" s="52"/>
      <c r="J124" s="191" t="s">
        <v>58</v>
      </c>
      <c r="K124" s="192"/>
      <c r="L124" s="192"/>
      <c r="M124" s="192"/>
      <c r="N124" s="192" t="s">
        <v>110</v>
      </c>
      <c r="O124" s="192"/>
      <c r="P124" s="192"/>
      <c r="Q124" s="193"/>
      <c r="R124" s="52"/>
      <c r="S124" s="209" t="s">
        <v>58</v>
      </c>
      <c r="T124" s="189"/>
      <c r="U124" s="189"/>
      <c r="V124" s="189"/>
      <c r="W124" s="189" t="s">
        <v>110</v>
      </c>
      <c r="X124" s="189"/>
      <c r="Y124" s="189"/>
      <c r="Z124" s="190"/>
      <c r="AA124" s="52"/>
      <c r="AB124" s="203" t="s">
        <v>58</v>
      </c>
      <c r="AC124" s="204"/>
      <c r="AD124" s="204"/>
      <c r="AE124" s="204"/>
      <c r="AF124" s="204" t="s">
        <v>110</v>
      </c>
      <c r="AG124" s="204"/>
      <c r="AH124" s="204"/>
      <c r="AI124" s="205"/>
    </row>
    <row r="125" spans="1:35" ht="9.9499999999999993" customHeight="1" x14ac:dyDescent="0.2">
      <c r="A125" s="51">
        <f>SUM(B106:B123)+SUM(D106:D123)</f>
        <v>382</v>
      </c>
      <c r="E125" s="51">
        <f>SUM(F106:F123)+SUM(H106:H123)</f>
        <v>356</v>
      </c>
      <c r="J125" s="51">
        <f>SUM(K106:K123)+SUM(M106:M123)</f>
        <v>371</v>
      </c>
      <c r="N125" s="51">
        <f>SUM(O106:O123)+SUM(Q106:Q123)</f>
        <v>594</v>
      </c>
      <c r="S125" s="51">
        <f>SUM(T106:T123)+SUM(V106:V123)</f>
        <v>409</v>
      </c>
      <c r="W125" s="51">
        <f>SUM(X106:X123)+SUM(Z106:Z123)</f>
        <v>433</v>
      </c>
      <c r="AB125" s="51">
        <f>SUM(AC106:AC123)+SUM(AE106:AE123)</f>
        <v>330</v>
      </c>
      <c r="AF125" s="51">
        <f>SUM(AG106:AG123)+SUM(AI106:AI123)</f>
        <v>663</v>
      </c>
    </row>
    <row r="126" spans="1:35" ht="9.9499999999999993" customHeight="1" x14ac:dyDescent="0.2">
      <c r="A126" s="200" t="s">
        <v>60</v>
      </c>
      <c r="B126" s="201"/>
      <c r="C126" s="201"/>
      <c r="D126" s="201"/>
      <c r="E126" s="201"/>
      <c r="F126" s="201"/>
      <c r="G126" s="201"/>
      <c r="H126" s="202"/>
      <c r="I126" s="52"/>
      <c r="J126" s="206" t="s">
        <v>62</v>
      </c>
      <c r="K126" s="207"/>
      <c r="L126" s="207"/>
      <c r="M126" s="207"/>
      <c r="N126" s="207"/>
      <c r="O126" s="207"/>
      <c r="P126" s="207"/>
      <c r="Q126" s="208"/>
      <c r="R126" s="52"/>
      <c r="S126" s="197" t="s">
        <v>59</v>
      </c>
      <c r="T126" s="198"/>
      <c r="U126" s="198"/>
      <c r="V126" s="198"/>
      <c r="W126" s="198"/>
      <c r="X126" s="198"/>
      <c r="Y126" s="198"/>
      <c r="Z126" s="199"/>
      <c r="AA126" s="52"/>
      <c r="AB126" s="174" t="s">
        <v>61</v>
      </c>
      <c r="AC126" s="175"/>
      <c r="AD126" s="175"/>
      <c r="AE126" s="175"/>
      <c r="AF126" s="175"/>
      <c r="AG126" s="175"/>
      <c r="AH126" s="175"/>
      <c r="AI126" s="176"/>
    </row>
    <row r="127" spans="1:35" ht="9.9499999999999993" customHeight="1" x14ac:dyDescent="0.2">
      <c r="A127" s="105"/>
      <c r="B127" s="106"/>
      <c r="C127" s="106"/>
      <c r="D127" s="106"/>
      <c r="E127" s="106"/>
      <c r="F127" s="106"/>
      <c r="G127" s="106"/>
      <c r="H127" s="107"/>
      <c r="J127" s="105"/>
      <c r="K127" s="106"/>
      <c r="L127" s="106"/>
      <c r="M127" s="106"/>
      <c r="N127" s="106"/>
      <c r="O127" s="106"/>
      <c r="P127" s="106"/>
      <c r="Q127" s="107"/>
      <c r="S127" s="105"/>
      <c r="T127" s="106"/>
      <c r="U127" s="106"/>
      <c r="V127" s="106"/>
      <c r="W127" s="106"/>
      <c r="X127" s="106"/>
      <c r="Y127" s="106"/>
      <c r="Z127" s="107"/>
      <c r="AB127" s="105"/>
      <c r="AC127" s="106"/>
      <c r="AD127" s="106"/>
      <c r="AE127" s="106"/>
      <c r="AF127" s="106"/>
      <c r="AG127" s="106"/>
      <c r="AH127" s="106"/>
      <c r="AI127" s="107"/>
    </row>
    <row r="128" spans="1:35" ht="9.9499999999999993" customHeight="1" x14ac:dyDescent="0.2">
      <c r="A128" s="108" t="s">
        <v>158</v>
      </c>
      <c r="B128" s="109"/>
      <c r="C128" s="109"/>
      <c r="D128" s="109"/>
      <c r="E128" s="70"/>
      <c r="F128" s="68" t="s">
        <v>73</v>
      </c>
      <c r="G128" s="58">
        <v>0</v>
      </c>
      <c r="H128" s="71"/>
      <c r="J128" s="108" t="s">
        <v>161</v>
      </c>
      <c r="K128" s="109"/>
      <c r="L128" s="109"/>
      <c r="M128" s="109"/>
      <c r="N128" s="70"/>
      <c r="O128" s="68" t="s">
        <v>73</v>
      </c>
      <c r="P128" s="58">
        <v>0</v>
      </c>
      <c r="Q128" s="71"/>
      <c r="S128" s="151" t="s">
        <v>165</v>
      </c>
      <c r="T128" s="109"/>
      <c r="U128" s="109"/>
      <c r="V128" s="109"/>
      <c r="W128" s="70"/>
      <c r="X128" s="68" t="s">
        <v>73</v>
      </c>
      <c r="Y128" s="58">
        <v>0</v>
      </c>
      <c r="Z128" s="71"/>
      <c r="AB128" s="108" t="s">
        <v>155</v>
      </c>
      <c r="AC128" s="109"/>
      <c r="AD128" s="109"/>
      <c r="AE128" s="109"/>
      <c r="AF128" s="70"/>
      <c r="AG128" s="68" t="s">
        <v>73</v>
      </c>
      <c r="AH128" s="58">
        <v>0</v>
      </c>
      <c r="AI128" s="71"/>
    </row>
    <row r="129" spans="1:40" ht="9.9499999999999993" customHeight="1" x14ac:dyDescent="0.2">
      <c r="A129" s="64"/>
      <c r="H129" s="65"/>
      <c r="J129" s="64"/>
      <c r="Q129" s="65"/>
      <c r="S129" s="64"/>
      <c r="Z129" s="65"/>
      <c r="AB129" s="64"/>
      <c r="AI129" s="65"/>
      <c r="AN129" s="73"/>
    </row>
    <row r="130" spans="1:40" ht="9.9499999999999993" customHeight="1" x14ac:dyDescent="0.2">
      <c r="A130" s="101" t="s">
        <v>4</v>
      </c>
      <c r="B130" s="102"/>
      <c r="C130" s="102"/>
      <c r="D130" s="103">
        <v>2022</v>
      </c>
      <c r="E130" s="104"/>
      <c r="F130" s="110" t="s">
        <v>5</v>
      </c>
      <c r="G130" s="111"/>
      <c r="H130" s="112"/>
      <c r="J130" s="101" t="s">
        <v>4</v>
      </c>
      <c r="K130" s="113"/>
      <c r="L130" s="113"/>
      <c r="M130" s="103">
        <v>2022</v>
      </c>
      <c r="N130" s="104"/>
      <c r="O130" s="110" t="s">
        <v>5</v>
      </c>
      <c r="P130" s="110"/>
      <c r="Q130" s="114"/>
      <c r="R130" s="52"/>
      <c r="S130" s="101" t="s">
        <v>4</v>
      </c>
      <c r="T130" s="102"/>
      <c r="U130" s="102"/>
      <c r="V130" s="103">
        <v>2022</v>
      </c>
      <c r="W130" s="104"/>
      <c r="X130" s="110" t="s">
        <v>5</v>
      </c>
      <c r="Y130" s="111"/>
      <c r="Z130" s="112"/>
      <c r="AA130" s="52"/>
      <c r="AB130" s="101" t="s">
        <v>4</v>
      </c>
      <c r="AC130" s="102"/>
      <c r="AD130" s="102"/>
      <c r="AE130" s="103">
        <v>2022</v>
      </c>
      <c r="AF130" s="104"/>
      <c r="AG130" s="110" t="s">
        <v>5</v>
      </c>
      <c r="AH130" s="111"/>
      <c r="AI130" s="112"/>
    </row>
    <row r="131" spans="1:40" ht="9.9499999999999993" customHeight="1" x14ac:dyDescent="0.2">
      <c r="A131" s="66" t="s">
        <v>6</v>
      </c>
      <c r="B131" s="67">
        <v>14</v>
      </c>
      <c r="C131" s="68" t="s">
        <v>7</v>
      </c>
      <c r="D131" s="69">
        <v>14</v>
      </c>
      <c r="E131" s="66" t="s">
        <v>6</v>
      </c>
      <c r="F131" s="67">
        <v>14</v>
      </c>
      <c r="G131" s="68" t="s">
        <v>7</v>
      </c>
      <c r="H131" s="69">
        <v>7</v>
      </c>
      <c r="J131" s="66" t="s">
        <v>6</v>
      </c>
      <c r="K131" s="67">
        <v>21</v>
      </c>
      <c r="L131" s="68" t="s">
        <v>7</v>
      </c>
      <c r="M131" s="69">
        <v>24</v>
      </c>
      <c r="N131" s="66" t="s">
        <v>6</v>
      </c>
      <c r="O131" s="67">
        <v>7</v>
      </c>
      <c r="P131" s="68" t="s">
        <v>7</v>
      </c>
      <c r="Q131" s="69">
        <v>3</v>
      </c>
      <c r="S131" s="66" t="s">
        <v>6</v>
      </c>
      <c r="T131" s="67">
        <v>10</v>
      </c>
      <c r="U131" s="68" t="s">
        <v>7</v>
      </c>
      <c r="V131" s="69">
        <v>10</v>
      </c>
      <c r="W131" s="66" t="s">
        <v>6</v>
      </c>
      <c r="X131" s="67">
        <v>24</v>
      </c>
      <c r="Y131" s="68" t="s">
        <v>7</v>
      </c>
      <c r="Z131" s="69">
        <v>10</v>
      </c>
      <c r="AB131" s="66" t="s">
        <v>6</v>
      </c>
      <c r="AC131" s="67">
        <v>14</v>
      </c>
      <c r="AD131" s="68" t="s">
        <v>7</v>
      </c>
      <c r="AE131" s="69">
        <v>14</v>
      </c>
      <c r="AF131" s="66" t="s">
        <v>6</v>
      </c>
      <c r="AG131" s="67">
        <v>14</v>
      </c>
      <c r="AH131" s="68" t="s">
        <v>7</v>
      </c>
      <c r="AI131" s="69">
        <v>13</v>
      </c>
      <c r="AN131" s="73"/>
    </row>
    <row r="132" spans="1:40" ht="9.9499999999999993" customHeight="1" x14ac:dyDescent="0.2">
      <c r="A132" s="66" t="s">
        <v>8</v>
      </c>
      <c r="B132" s="67">
        <v>10</v>
      </c>
      <c r="C132" s="68" t="s">
        <v>9</v>
      </c>
      <c r="D132" s="69">
        <v>10</v>
      </c>
      <c r="E132" s="66" t="s">
        <v>8</v>
      </c>
      <c r="F132" s="67">
        <v>7</v>
      </c>
      <c r="G132" s="68" t="s">
        <v>9</v>
      </c>
      <c r="H132" s="69">
        <v>10</v>
      </c>
      <c r="J132" s="66" t="s">
        <v>8</v>
      </c>
      <c r="K132" s="67">
        <v>28</v>
      </c>
      <c r="L132" s="68" t="s">
        <v>9</v>
      </c>
      <c r="M132" s="69">
        <v>21</v>
      </c>
      <c r="N132" s="66" t="s">
        <v>8</v>
      </c>
      <c r="O132" s="67">
        <v>14</v>
      </c>
      <c r="P132" s="68" t="s">
        <v>9</v>
      </c>
      <c r="Q132" s="69">
        <v>10</v>
      </c>
      <c r="S132" s="66" t="s">
        <v>8</v>
      </c>
      <c r="T132" s="67">
        <v>13</v>
      </c>
      <c r="U132" s="68" t="s">
        <v>9</v>
      </c>
      <c r="V132" s="69">
        <v>14</v>
      </c>
      <c r="W132" s="66" t="s">
        <v>8</v>
      </c>
      <c r="X132" s="67">
        <v>13</v>
      </c>
      <c r="Y132" s="68" t="s">
        <v>9</v>
      </c>
      <c r="Z132" s="69">
        <v>21</v>
      </c>
      <c r="AB132" s="66" t="s">
        <v>8</v>
      </c>
      <c r="AC132" s="67">
        <v>10</v>
      </c>
      <c r="AD132" s="68" t="s">
        <v>9</v>
      </c>
      <c r="AE132" s="69">
        <v>21</v>
      </c>
      <c r="AF132" s="66" t="s">
        <v>8</v>
      </c>
      <c r="AG132" s="67">
        <v>21</v>
      </c>
      <c r="AH132" s="68" t="s">
        <v>9</v>
      </c>
      <c r="AI132" s="69">
        <v>24</v>
      </c>
      <c r="AN132" s="73"/>
    </row>
    <row r="133" spans="1:40" ht="9.9499999999999993" customHeight="1" x14ac:dyDescent="0.2">
      <c r="A133" s="66" t="s">
        <v>10</v>
      </c>
      <c r="B133" s="67">
        <v>7</v>
      </c>
      <c r="C133" s="68" t="s">
        <v>11</v>
      </c>
      <c r="D133" s="69">
        <v>17</v>
      </c>
      <c r="E133" s="66" t="s">
        <v>10</v>
      </c>
      <c r="F133" s="67">
        <v>10</v>
      </c>
      <c r="G133" s="68" t="s">
        <v>11</v>
      </c>
      <c r="H133" s="69">
        <v>13</v>
      </c>
      <c r="J133" s="66" t="s">
        <v>10</v>
      </c>
      <c r="K133" s="67">
        <v>21</v>
      </c>
      <c r="L133" s="68" t="s">
        <v>11</v>
      </c>
      <c r="M133" s="69">
        <v>31</v>
      </c>
      <c r="N133" s="66" t="s">
        <v>10</v>
      </c>
      <c r="O133" s="67">
        <v>8</v>
      </c>
      <c r="P133" s="68" t="s">
        <v>11</v>
      </c>
      <c r="Q133" s="69">
        <v>7</v>
      </c>
      <c r="S133" s="66" t="s">
        <v>10</v>
      </c>
      <c r="T133" s="67">
        <v>10</v>
      </c>
      <c r="U133" s="68" t="s">
        <v>11</v>
      </c>
      <c r="V133" s="69">
        <v>7</v>
      </c>
      <c r="W133" s="66" t="s">
        <v>10</v>
      </c>
      <c r="X133" s="67">
        <v>17</v>
      </c>
      <c r="Y133" s="68" t="s">
        <v>11</v>
      </c>
      <c r="Z133" s="69">
        <v>17</v>
      </c>
      <c r="AB133" s="66" t="s">
        <v>10</v>
      </c>
      <c r="AC133" s="67">
        <v>24</v>
      </c>
      <c r="AD133" s="68" t="s">
        <v>11</v>
      </c>
      <c r="AE133" s="69">
        <v>3</v>
      </c>
      <c r="AF133" s="66" t="s">
        <v>10</v>
      </c>
      <c r="AG133" s="67">
        <v>10</v>
      </c>
      <c r="AH133" s="68" t="s">
        <v>11</v>
      </c>
      <c r="AI133" s="69">
        <v>14</v>
      </c>
    </row>
    <row r="134" spans="1:40" ht="9.9499999999999993" customHeight="1" x14ac:dyDescent="0.2">
      <c r="A134" s="66" t="s">
        <v>12</v>
      </c>
      <c r="B134" s="67">
        <v>17</v>
      </c>
      <c r="C134" s="68" t="s">
        <v>13</v>
      </c>
      <c r="D134" s="69">
        <v>7</v>
      </c>
      <c r="E134" s="66" t="s">
        <v>12</v>
      </c>
      <c r="F134" s="67">
        <v>14</v>
      </c>
      <c r="G134" s="68" t="s">
        <v>13</v>
      </c>
      <c r="H134" s="69">
        <v>7</v>
      </c>
      <c r="J134" s="66" t="s">
        <v>12</v>
      </c>
      <c r="K134" s="67">
        <v>17</v>
      </c>
      <c r="L134" s="68" t="s">
        <v>13</v>
      </c>
      <c r="M134" s="69">
        <v>14</v>
      </c>
      <c r="N134" s="66" t="s">
        <v>12</v>
      </c>
      <c r="O134" s="67">
        <v>3</v>
      </c>
      <c r="P134" s="68" t="s">
        <v>13</v>
      </c>
      <c r="Q134" s="69">
        <v>10</v>
      </c>
      <c r="S134" s="66" t="s">
        <v>12</v>
      </c>
      <c r="T134" s="67">
        <v>7</v>
      </c>
      <c r="U134" s="68" t="s">
        <v>13</v>
      </c>
      <c r="V134" s="69">
        <v>14</v>
      </c>
      <c r="W134" s="66" t="s">
        <v>12</v>
      </c>
      <c r="X134" s="67">
        <v>21</v>
      </c>
      <c r="Y134" s="68" t="s">
        <v>13</v>
      </c>
      <c r="Z134" s="69">
        <v>24</v>
      </c>
      <c r="AB134" s="66" t="s">
        <v>12</v>
      </c>
      <c r="AC134" s="67">
        <v>14</v>
      </c>
      <c r="AD134" s="68" t="s">
        <v>13</v>
      </c>
      <c r="AE134" s="69">
        <v>13</v>
      </c>
      <c r="AF134" s="66" t="s">
        <v>12</v>
      </c>
      <c r="AG134" s="67">
        <v>17</v>
      </c>
      <c r="AH134" s="68" t="s">
        <v>13</v>
      </c>
      <c r="AI134" s="69">
        <v>21</v>
      </c>
      <c r="AN134" s="73"/>
    </row>
    <row r="135" spans="1:40" ht="9.9499999999999993" customHeight="1" x14ac:dyDescent="0.2">
      <c r="A135" s="66" t="s">
        <v>14</v>
      </c>
      <c r="B135" s="67">
        <v>21</v>
      </c>
      <c r="C135" s="68" t="s">
        <v>15</v>
      </c>
      <c r="D135" s="69">
        <v>13</v>
      </c>
      <c r="E135" s="66" t="s">
        <v>14</v>
      </c>
      <c r="F135" s="67">
        <v>10</v>
      </c>
      <c r="G135" s="68" t="s">
        <v>15</v>
      </c>
      <c r="H135" s="69">
        <v>14</v>
      </c>
      <c r="J135" s="66" t="s">
        <v>14</v>
      </c>
      <c r="K135" s="67">
        <v>24</v>
      </c>
      <c r="L135" s="68" t="s">
        <v>15</v>
      </c>
      <c r="M135" s="69">
        <v>21</v>
      </c>
      <c r="N135" s="66" t="s">
        <v>14</v>
      </c>
      <c r="O135" s="67">
        <v>6</v>
      </c>
      <c r="P135" s="68" t="s">
        <v>15</v>
      </c>
      <c r="Q135" s="69">
        <v>3</v>
      </c>
      <c r="S135" s="66" t="s">
        <v>14</v>
      </c>
      <c r="T135" s="67">
        <v>14</v>
      </c>
      <c r="U135" s="68" t="s">
        <v>15</v>
      </c>
      <c r="V135" s="69">
        <v>10</v>
      </c>
      <c r="W135" s="66" t="s">
        <v>14</v>
      </c>
      <c r="X135" s="67">
        <v>13</v>
      </c>
      <c r="Y135" s="68" t="s">
        <v>15</v>
      </c>
      <c r="Z135" s="69">
        <v>13</v>
      </c>
      <c r="AB135" s="66" t="s">
        <v>14</v>
      </c>
      <c r="AC135" s="67">
        <v>21</v>
      </c>
      <c r="AD135" s="68" t="s">
        <v>15</v>
      </c>
      <c r="AE135" s="69">
        <v>14</v>
      </c>
      <c r="AF135" s="66" t="s">
        <v>14</v>
      </c>
      <c r="AG135" s="67">
        <v>14</v>
      </c>
      <c r="AH135" s="68" t="s">
        <v>15</v>
      </c>
      <c r="AI135" s="69">
        <v>7</v>
      </c>
      <c r="AN135" s="73"/>
    </row>
    <row r="136" spans="1:40" ht="9.9499999999999993" customHeight="1" x14ac:dyDescent="0.2">
      <c r="A136" s="66" t="s">
        <v>16</v>
      </c>
      <c r="B136" s="67">
        <v>7</v>
      </c>
      <c r="C136" s="68" t="s">
        <v>17</v>
      </c>
      <c r="D136" s="69">
        <v>21</v>
      </c>
      <c r="E136" s="66" t="s">
        <v>16</v>
      </c>
      <c r="F136" s="67">
        <v>10</v>
      </c>
      <c r="G136" s="68" t="s">
        <v>17</v>
      </c>
      <c r="H136" s="69">
        <v>10</v>
      </c>
      <c r="J136" s="66" t="s">
        <v>16</v>
      </c>
      <c r="K136" s="67">
        <v>13</v>
      </c>
      <c r="L136" s="68" t="s">
        <v>17</v>
      </c>
      <c r="M136" s="69">
        <v>17</v>
      </c>
      <c r="N136" s="66" t="s">
        <v>16</v>
      </c>
      <c r="O136" s="67">
        <v>14</v>
      </c>
      <c r="P136" s="68" t="s">
        <v>17</v>
      </c>
      <c r="Q136" s="69">
        <v>7</v>
      </c>
      <c r="S136" s="66" t="s">
        <v>16</v>
      </c>
      <c r="T136" s="67">
        <v>17</v>
      </c>
      <c r="U136" s="68" t="s">
        <v>17</v>
      </c>
      <c r="V136" s="69">
        <v>14</v>
      </c>
      <c r="W136" s="66" t="s">
        <v>16</v>
      </c>
      <c r="X136" s="67">
        <v>24</v>
      </c>
      <c r="Y136" s="68" t="s">
        <v>17</v>
      </c>
      <c r="Z136" s="69">
        <v>10</v>
      </c>
      <c r="AB136" s="66" t="s">
        <v>16</v>
      </c>
      <c r="AC136" s="67">
        <v>10</v>
      </c>
      <c r="AD136" s="68" t="s">
        <v>17</v>
      </c>
      <c r="AE136" s="69">
        <v>10</v>
      </c>
      <c r="AF136" s="66" t="s">
        <v>16</v>
      </c>
      <c r="AG136" s="67">
        <v>13</v>
      </c>
      <c r="AH136" s="68" t="s">
        <v>17</v>
      </c>
      <c r="AI136" s="69">
        <v>17</v>
      </c>
      <c r="AN136" s="73"/>
    </row>
    <row r="137" spans="1:40" ht="9.9499999999999993" customHeight="1" x14ac:dyDescent="0.2">
      <c r="A137" s="66" t="s">
        <v>18</v>
      </c>
      <c r="B137" s="67">
        <v>14</v>
      </c>
      <c r="C137" s="68" t="s">
        <v>19</v>
      </c>
      <c r="D137" s="69">
        <v>14</v>
      </c>
      <c r="E137" s="66" t="s">
        <v>18</v>
      </c>
      <c r="F137" s="67">
        <v>13</v>
      </c>
      <c r="G137" s="68" t="s">
        <v>19</v>
      </c>
      <c r="H137" s="69">
        <v>8</v>
      </c>
      <c r="J137" s="66" t="s">
        <v>18</v>
      </c>
      <c r="K137" s="67">
        <v>10</v>
      </c>
      <c r="L137" s="68" t="s">
        <v>19</v>
      </c>
      <c r="M137" s="69">
        <v>21</v>
      </c>
      <c r="N137" s="66" t="s">
        <v>18</v>
      </c>
      <c r="O137" s="67">
        <v>10</v>
      </c>
      <c r="P137" s="68" t="s">
        <v>19</v>
      </c>
      <c r="Q137" s="69">
        <v>17</v>
      </c>
      <c r="S137" s="66" t="s">
        <v>18</v>
      </c>
      <c r="T137" s="67">
        <v>10</v>
      </c>
      <c r="U137" s="68" t="s">
        <v>19</v>
      </c>
      <c r="V137" s="69">
        <v>13</v>
      </c>
      <c r="W137" s="66" t="s">
        <v>18</v>
      </c>
      <c r="X137" s="67">
        <v>10</v>
      </c>
      <c r="Y137" s="68" t="s">
        <v>19</v>
      </c>
      <c r="Z137" s="69">
        <v>28</v>
      </c>
      <c r="AB137" s="66" t="s">
        <v>18</v>
      </c>
      <c r="AC137" s="67">
        <v>21</v>
      </c>
      <c r="AD137" s="68" t="s">
        <v>19</v>
      </c>
      <c r="AE137" s="69">
        <v>7</v>
      </c>
      <c r="AF137" s="66" t="s">
        <v>18</v>
      </c>
      <c r="AG137" s="67">
        <v>21</v>
      </c>
      <c r="AH137" s="68" t="s">
        <v>19</v>
      </c>
      <c r="AI137" s="69">
        <v>10</v>
      </c>
      <c r="AN137" s="73"/>
    </row>
    <row r="138" spans="1:40" ht="9.9499999999999993" customHeight="1" x14ac:dyDescent="0.2">
      <c r="A138" s="66" t="s">
        <v>20</v>
      </c>
      <c r="B138" s="67">
        <v>10</v>
      </c>
      <c r="C138" s="68" t="s">
        <v>21</v>
      </c>
      <c r="D138" s="69">
        <v>7</v>
      </c>
      <c r="E138" s="66" t="s">
        <v>20</v>
      </c>
      <c r="F138" s="67">
        <v>17</v>
      </c>
      <c r="G138" s="68" t="s">
        <v>21</v>
      </c>
      <c r="H138" s="69">
        <v>10</v>
      </c>
      <c r="J138" s="66" t="s">
        <v>20</v>
      </c>
      <c r="K138" s="67">
        <v>13</v>
      </c>
      <c r="L138" s="68" t="s">
        <v>21</v>
      </c>
      <c r="M138" s="69">
        <v>21</v>
      </c>
      <c r="N138" s="66" t="s">
        <v>20</v>
      </c>
      <c r="O138" s="67">
        <v>17</v>
      </c>
      <c r="P138" s="68" t="s">
        <v>21</v>
      </c>
      <c r="Q138" s="69">
        <v>7</v>
      </c>
      <c r="S138" s="66" t="s">
        <v>20</v>
      </c>
      <c r="T138" s="67">
        <v>14</v>
      </c>
      <c r="U138" s="68" t="s">
        <v>21</v>
      </c>
      <c r="V138" s="69">
        <v>7</v>
      </c>
      <c r="W138" s="66" t="s">
        <v>20</v>
      </c>
      <c r="X138" s="67">
        <v>17</v>
      </c>
      <c r="Y138" s="68" t="s">
        <v>21</v>
      </c>
      <c r="Z138" s="69">
        <v>14</v>
      </c>
      <c r="AB138" s="66" t="s">
        <v>20</v>
      </c>
      <c r="AC138" s="67">
        <v>14</v>
      </c>
      <c r="AD138" s="68" t="s">
        <v>21</v>
      </c>
      <c r="AE138" s="69">
        <v>14</v>
      </c>
      <c r="AF138" s="66" t="s">
        <v>20</v>
      </c>
      <c r="AG138" s="67">
        <v>17</v>
      </c>
      <c r="AH138" s="68" t="s">
        <v>21</v>
      </c>
      <c r="AI138" s="69">
        <v>21</v>
      </c>
      <c r="AN138" s="73"/>
    </row>
    <row r="139" spans="1:40" ht="9.9499999999999993" customHeight="1" x14ac:dyDescent="0.2">
      <c r="A139" s="66" t="s">
        <v>22</v>
      </c>
      <c r="B139" s="67">
        <v>14</v>
      </c>
      <c r="C139" s="68" t="s">
        <v>23</v>
      </c>
      <c r="D139" s="69">
        <v>17</v>
      </c>
      <c r="E139" s="66" t="s">
        <v>22</v>
      </c>
      <c r="F139" s="67">
        <v>13</v>
      </c>
      <c r="G139" s="68" t="s">
        <v>23</v>
      </c>
      <c r="H139" s="69">
        <v>14</v>
      </c>
      <c r="J139" s="66" t="s">
        <v>22</v>
      </c>
      <c r="K139" s="67">
        <v>14</v>
      </c>
      <c r="L139" s="68" t="s">
        <v>23</v>
      </c>
      <c r="M139" s="69">
        <v>10</v>
      </c>
      <c r="N139" s="66" t="s">
        <v>22</v>
      </c>
      <c r="O139" s="67">
        <v>7</v>
      </c>
      <c r="P139" s="68" t="s">
        <v>23</v>
      </c>
      <c r="Q139" s="69">
        <v>10</v>
      </c>
      <c r="S139" s="66" t="s">
        <v>22</v>
      </c>
      <c r="T139" s="67">
        <v>13</v>
      </c>
      <c r="U139" s="68" t="s">
        <v>23</v>
      </c>
      <c r="V139" s="69">
        <v>10</v>
      </c>
      <c r="W139" s="66" t="s">
        <v>22</v>
      </c>
      <c r="X139" s="67">
        <v>21</v>
      </c>
      <c r="Y139" s="68" t="s">
        <v>23</v>
      </c>
      <c r="Z139" s="69">
        <v>17</v>
      </c>
      <c r="AB139" s="66" t="s">
        <v>22</v>
      </c>
      <c r="AC139" s="67">
        <v>17</v>
      </c>
      <c r="AD139" s="68" t="s">
        <v>23</v>
      </c>
      <c r="AE139" s="69">
        <v>17</v>
      </c>
      <c r="AF139" s="66" t="s">
        <v>22</v>
      </c>
      <c r="AG139" s="67">
        <v>10</v>
      </c>
      <c r="AH139" s="68" t="s">
        <v>23</v>
      </c>
      <c r="AI139" s="69">
        <v>13</v>
      </c>
      <c r="AN139" s="73"/>
    </row>
    <row r="140" spans="1:40" ht="9.9499999999999993" customHeight="1" x14ac:dyDescent="0.2">
      <c r="A140" s="66" t="s">
        <v>24</v>
      </c>
      <c r="B140" s="67">
        <v>7</v>
      </c>
      <c r="C140" s="68" t="s">
        <v>25</v>
      </c>
      <c r="D140" s="69">
        <v>10</v>
      </c>
      <c r="E140" s="66" t="s">
        <v>24</v>
      </c>
      <c r="F140" s="67">
        <v>10</v>
      </c>
      <c r="G140" s="68" t="s">
        <v>25</v>
      </c>
      <c r="H140" s="69">
        <v>10</v>
      </c>
      <c r="J140" s="66" t="s">
        <v>24</v>
      </c>
      <c r="K140" s="67">
        <v>7</v>
      </c>
      <c r="L140" s="68" t="s">
        <v>25</v>
      </c>
      <c r="M140" s="69">
        <v>13</v>
      </c>
      <c r="N140" s="66" t="s">
        <v>24</v>
      </c>
      <c r="O140" s="67">
        <v>10</v>
      </c>
      <c r="P140" s="68" t="s">
        <v>25</v>
      </c>
      <c r="Q140" s="69">
        <v>7</v>
      </c>
      <c r="S140" s="66" t="s">
        <v>24</v>
      </c>
      <c r="T140" s="67">
        <v>7</v>
      </c>
      <c r="U140" s="68" t="s">
        <v>25</v>
      </c>
      <c r="V140" s="69">
        <v>7</v>
      </c>
      <c r="W140" s="66" t="s">
        <v>24</v>
      </c>
      <c r="X140" s="67">
        <v>17</v>
      </c>
      <c r="Y140" s="68" t="s">
        <v>25</v>
      </c>
      <c r="Z140" s="69">
        <v>21</v>
      </c>
      <c r="AB140" s="66" t="s">
        <v>24</v>
      </c>
      <c r="AC140" s="67">
        <v>21</v>
      </c>
      <c r="AD140" s="68" t="s">
        <v>25</v>
      </c>
      <c r="AE140" s="69">
        <v>14</v>
      </c>
      <c r="AF140" s="66" t="s">
        <v>24</v>
      </c>
      <c r="AG140" s="67">
        <v>17</v>
      </c>
      <c r="AH140" s="68" t="s">
        <v>25</v>
      </c>
      <c r="AI140" s="69">
        <v>15</v>
      </c>
      <c r="AN140" s="73"/>
    </row>
    <row r="141" spans="1:40" ht="9.9499999999999993" customHeight="1" x14ac:dyDescent="0.2">
      <c r="A141" s="66" t="s">
        <v>26</v>
      </c>
      <c r="B141" s="67">
        <v>10</v>
      </c>
      <c r="C141" s="68" t="s">
        <v>27</v>
      </c>
      <c r="D141" s="69">
        <v>7</v>
      </c>
      <c r="E141" s="66" t="s">
        <v>26</v>
      </c>
      <c r="F141" s="67">
        <v>7</v>
      </c>
      <c r="G141" s="68" t="s">
        <v>27</v>
      </c>
      <c r="H141" s="69">
        <v>13</v>
      </c>
      <c r="J141" s="66" t="s">
        <v>26</v>
      </c>
      <c r="K141" s="67">
        <v>17</v>
      </c>
      <c r="L141" s="68" t="s">
        <v>27</v>
      </c>
      <c r="M141" s="69">
        <v>14</v>
      </c>
      <c r="N141" s="66" t="s">
        <v>26</v>
      </c>
      <c r="O141" s="67">
        <v>14</v>
      </c>
      <c r="P141" s="68" t="s">
        <v>27</v>
      </c>
      <c r="Q141" s="69">
        <v>3</v>
      </c>
      <c r="S141" s="66" t="s">
        <v>26</v>
      </c>
      <c r="T141" s="67">
        <v>14</v>
      </c>
      <c r="U141" s="68" t="s">
        <v>27</v>
      </c>
      <c r="V141" s="69">
        <v>14</v>
      </c>
      <c r="W141" s="66" t="s">
        <v>26</v>
      </c>
      <c r="X141" s="67">
        <v>14</v>
      </c>
      <c r="Y141" s="68" t="s">
        <v>27</v>
      </c>
      <c r="Z141" s="69">
        <v>17</v>
      </c>
      <c r="AB141" s="66" t="s">
        <v>26</v>
      </c>
      <c r="AC141" s="67">
        <v>7</v>
      </c>
      <c r="AD141" s="68" t="s">
        <v>27</v>
      </c>
      <c r="AE141" s="69">
        <v>21</v>
      </c>
      <c r="AF141" s="66" t="s">
        <v>26</v>
      </c>
      <c r="AG141" s="67">
        <v>14</v>
      </c>
      <c r="AH141" s="68" t="s">
        <v>27</v>
      </c>
      <c r="AI141" s="69">
        <v>17</v>
      </c>
      <c r="AN141" s="73"/>
    </row>
    <row r="142" spans="1:40" ht="9.9499999999999993" customHeight="1" x14ac:dyDescent="0.2">
      <c r="A142" s="66" t="s">
        <v>28</v>
      </c>
      <c r="B142" s="67">
        <v>14</v>
      </c>
      <c r="C142" s="68" t="s">
        <v>29</v>
      </c>
      <c r="D142" s="69">
        <v>14</v>
      </c>
      <c r="E142" s="66" t="s">
        <v>28</v>
      </c>
      <c r="F142" s="67">
        <v>14</v>
      </c>
      <c r="G142" s="68" t="s">
        <v>29</v>
      </c>
      <c r="H142" s="69">
        <v>10</v>
      </c>
      <c r="J142" s="66" t="s">
        <v>28</v>
      </c>
      <c r="K142" s="67">
        <v>13</v>
      </c>
      <c r="L142" s="68" t="s">
        <v>29</v>
      </c>
      <c r="M142" s="69">
        <v>10</v>
      </c>
      <c r="N142" s="66" t="s">
        <v>28</v>
      </c>
      <c r="O142" s="67">
        <v>7</v>
      </c>
      <c r="P142" s="68" t="s">
        <v>29</v>
      </c>
      <c r="Q142" s="69">
        <v>14</v>
      </c>
      <c r="S142" s="66" t="s">
        <v>28</v>
      </c>
      <c r="T142" s="67">
        <v>7</v>
      </c>
      <c r="U142" s="68" t="s">
        <v>29</v>
      </c>
      <c r="V142" s="69">
        <v>10</v>
      </c>
      <c r="W142" s="66" t="s">
        <v>28</v>
      </c>
      <c r="X142" s="67">
        <v>13</v>
      </c>
      <c r="Y142" s="68" t="s">
        <v>29</v>
      </c>
      <c r="Z142" s="69">
        <v>24</v>
      </c>
      <c r="AB142" s="66" t="s">
        <v>28</v>
      </c>
      <c r="AC142" s="67">
        <v>13</v>
      </c>
      <c r="AD142" s="68" t="s">
        <v>29</v>
      </c>
      <c r="AE142" s="69">
        <v>14</v>
      </c>
      <c r="AF142" s="66" t="s">
        <v>28</v>
      </c>
      <c r="AG142" s="67">
        <v>21</v>
      </c>
      <c r="AH142" s="68" t="s">
        <v>29</v>
      </c>
      <c r="AI142" s="69">
        <v>21</v>
      </c>
      <c r="AN142" s="73"/>
    </row>
    <row r="143" spans="1:40" ht="9.9499999999999993" customHeight="1" x14ac:dyDescent="0.2">
      <c r="A143" s="66" t="s">
        <v>30</v>
      </c>
      <c r="B143" s="67">
        <v>7</v>
      </c>
      <c r="C143" s="68" t="s">
        <v>31</v>
      </c>
      <c r="D143" s="69">
        <v>21</v>
      </c>
      <c r="E143" s="66" t="s">
        <v>30</v>
      </c>
      <c r="F143" s="67">
        <v>13</v>
      </c>
      <c r="G143" s="68" t="s">
        <v>31</v>
      </c>
      <c r="H143" s="69">
        <v>17</v>
      </c>
      <c r="J143" s="66" t="s">
        <v>30</v>
      </c>
      <c r="K143" s="67">
        <v>21</v>
      </c>
      <c r="L143" s="68" t="s">
        <v>31</v>
      </c>
      <c r="M143" s="69">
        <v>20</v>
      </c>
      <c r="N143" s="66" t="s">
        <v>30</v>
      </c>
      <c r="O143" s="67">
        <v>0</v>
      </c>
      <c r="P143" s="68" t="s">
        <v>31</v>
      </c>
      <c r="Q143" s="69">
        <v>0</v>
      </c>
      <c r="S143" s="66" t="s">
        <v>30</v>
      </c>
      <c r="T143" s="67">
        <v>10</v>
      </c>
      <c r="U143" s="68" t="s">
        <v>31</v>
      </c>
      <c r="V143" s="69">
        <v>14</v>
      </c>
      <c r="W143" s="66" t="s">
        <v>30</v>
      </c>
      <c r="X143" s="67">
        <v>24</v>
      </c>
      <c r="Y143" s="68" t="s">
        <v>31</v>
      </c>
      <c r="Z143" s="69">
        <v>13</v>
      </c>
      <c r="AB143" s="66" t="s">
        <v>30</v>
      </c>
      <c r="AC143" s="67">
        <v>14</v>
      </c>
      <c r="AD143" s="68" t="s">
        <v>31</v>
      </c>
      <c r="AE143" s="69">
        <v>6</v>
      </c>
      <c r="AF143" s="66" t="s">
        <v>30</v>
      </c>
      <c r="AG143" s="67">
        <v>17</v>
      </c>
      <c r="AH143" s="68" t="s">
        <v>31</v>
      </c>
      <c r="AI143" s="69">
        <v>14</v>
      </c>
      <c r="AN143" s="73"/>
    </row>
    <row r="144" spans="1:40" ht="9.9499999999999993" customHeight="1" x14ac:dyDescent="0.2">
      <c r="A144" s="66" t="s">
        <v>32</v>
      </c>
      <c r="B144" s="67">
        <v>13</v>
      </c>
      <c r="C144" s="68" t="s">
        <v>33</v>
      </c>
      <c r="D144" s="69">
        <v>10</v>
      </c>
      <c r="E144" s="66" t="s">
        <v>32</v>
      </c>
      <c r="F144" s="67">
        <v>14</v>
      </c>
      <c r="G144" s="68" t="s">
        <v>33</v>
      </c>
      <c r="H144" s="69">
        <v>14</v>
      </c>
      <c r="J144" s="66" t="s">
        <v>32</v>
      </c>
      <c r="K144" s="67">
        <v>24</v>
      </c>
      <c r="L144" s="68" t="s">
        <v>33</v>
      </c>
      <c r="M144" s="69">
        <v>21</v>
      </c>
      <c r="N144" s="66" t="s">
        <v>32</v>
      </c>
      <c r="O144" s="67">
        <v>7</v>
      </c>
      <c r="P144" s="68" t="s">
        <v>33</v>
      </c>
      <c r="Q144" s="69">
        <v>7</v>
      </c>
      <c r="S144" s="66" t="s">
        <v>32</v>
      </c>
      <c r="T144" s="67">
        <v>14</v>
      </c>
      <c r="U144" s="68" t="s">
        <v>33</v>
      </c>
      <c r="V144" s="69">
        <v>7</v>
      </c>
      <c r="W144" s="66" t="s">
        <v>32</v>
      </c>
      <c r="X144" s="67">
        <v>21</v>
      </c>
      <c r="Y144" s="68" t="s">
        <v>33</v>
      </c>
      <c r="Z144" s="69">
        <v>21</v>
      </c>
      <c r="AB144" s="66" t="s">
        <v>32</v>
      </c>
      <c r="AC144" s="67">
        <v>17</v>
      </c>
      <c r="AD144" s="68" t="s">
        <v>33</v>
      </c>
      <c r="AE144" s="69">
        <v>13</v>
      </c>
      <c r="AF144" s="66" t="s">
        <v>32</v>
      </c>
      <c r="AG144" s="67">
        <v>13</v>
      </c>
      <c r="AH144" s="68" t="s">
        <v>33</v>
      </c>
      <c r="AI144" s="69">
        <v>7</v>
      </c>
      <c r="AN144" s="73"/>
    </row>
    <row r="145" spans="1:48" ht="9.9499999999999993" customHeight="1" x14ac:dyDescent="0.2">
      <c r="A145" s="66" t="s">
        <v>34</v>
      </c>
      <c r="B145" s="67">
        <v>14</v>
      </c>
      <c r="C145" s="68" t="s">
        <v>35</v>
      </c>
      <c r="D145" s="69">
        <v>14</v>
      </c>
      <c r="E145" s="66" t="s">
        <v>34</v>
      </c>
      <c r="F145" s="67">
        <v>10</v>
      </c>
      <c r="G145" s="68" t="s">
        <v>35</v>
      </c>
      <c r="H145" s="69">
        <v>10</v>
      </c>
      <c r="J145" s="66" t="s">
        <v>34</v>
      </c>
      <c r="K145" s="67">
        <v>13</v>
      </c>
      <c r="L145" s="68" t="s">
        <v>35</v>
      </c>
      <c r="M145" s="69">
        <v>10</v>
      </c>
      <c r="N145" s="66" t="s">
        <v>34</v>
      </c>
      <c r="O145" s="67">
        <v>14</v>
      </c>
      <c r="P145" s="68" t="s">
        <v>35</v>
      </c>
      <c r="Q145" s="69">
        <v>13</v>
      </c>
      <c r="S145" s="66" t="s">
        <v>34</v>
      </c>
      <c r="T145" s="67">
        <v>10</v>
      </c>
      <c r="U145" s="68" t="s">
        <v>35</v>
      </c>
      <c r="V145" s="69">
        <v>14</v>
      </c>
      <c r="W145" s="66" t="s">
        <v>34</v>
      </c>
      <c r="X145" s="67">
        <v>7</v>
      </c>
      <c r="Y145" s="68" t="s">
        <v>35</v>
      </c>
      <c r="Z145" s="69">
        <v>28</v>
      </c>
      <c r="AB145" s="66" t="s">
        <v>34</v>
      </c>
      <c r="AC145" s="67">
        <v>14</v>
      </c>
      <c r="AD145" s="68" t="s">
        <v>35</v>
      </c>
      <c r="AE145" s="69">
        <v>14</v>
      </c>
      <c r="AF145" s="66" t="s">
        <v>34</v>
      </c>
      <c r="AG145" s="67">
        <v>21</v>
      </c>
      <c r="AH145" s="68" t="s">
        <v>35</v>
      </c>
      <c r="AI145" s="69">
        <v>17</v>
      </c>
      <c r="AN145" s="73"/>
    </row>
    <row r="146" spans="1:48" ht="9.9499999999999993" customHeight="1" x14ac:dyDescent="0.2">
      <c r="A146" s="66" t="s">
        <v>36</v>
      </c>
      <c r="B146" s="67">
        <v>10</v>
      </c>
      <c r="C146" s="68" t="s">
        <v>37</v>
      </c>
      <c r="D146" s="69">
        <v>10</v>
      </c>
      <c r="E146" s="66" t="s">
        <v>36</v>
      </c>
      <c r="F146" s="67">
        <v>7</v>
      </c>
      <c r="G146" s="68" t="s">
        <v>37</v>
      </c>
      <c r="H146" s="69">
        <v>13</v>
      </c>
      <c r="J146" s="66" t="s">
        <v>36</v>
      </c>
      <c r="K146" s="67">
        <v>21</v>
      </c>
      <c r="L146" s="68" t="s">
        <v>37</v>
      </c>
      <c r="M146" s="69">
        <v>21</v>
      </c>
      <c r="N146" s="66" t="s">
        <v>36</v>
      </c>
      <c r="O146" s="67">
        <v>7</v>
      </c>
      <c r="P146" s="68" t="s">
        <v>37</v>
      </c>
      <c r="Q146" s="69">
        <v>7</v>
      </c>
      <c r="S146" s="66" t="s">
        <v>36</v>
      </c>
      <c r="T146" s="67">
        <v>7</v>
      </c>
      <c r="U146" s="68" t="s">
        <v>37</v>
      </c>
      <c r="V146" s="69">
        <v>13</v>
      </c>
      <c r="W146" s="66" t="s">
        <v>36</v>
      </c>
      <c r="X146" s="67">
        <v>17</v>
      </c>
      <c r="Y146" s="68" t="s">
        <v>37</v>
      </c>
      <c r="Z146" s="69">
        <v>10</v>
      </c>
      <c r="AB146" s="66" t="s">
        <v>36</v>
      </c>
      <c r="AC146" s="67">
        <v>13</v>
      </c>
      <c r="AD146" s="68" t="s">
        <v>37</v>
      </c>
      <c r="AE146" s="69">
        <v>17</v>
      </c>
      <c r="AF146" s="66" t="s">
        <v>36</v>
      </c>
      <c r="AG146" s="67">
        <v>7</v>
      </c>
      <c r="AH146" s="68" t="s">
        <v>37</v>
      </c>
      <c r="AI146" s="69">
        <v>21</v>
      </c>
    </row>
    <row r="147" spans="1:48" ht="9.9499999999999993" customHeight="1" x14ac:dyDescent="0.2">
      <c r="A147" s="66" t="s">
        <v>38</v>
      </c>
      <c r="B147" s="67">
        <v>17</v>
      </c>
      <c r="C147" s="68" t="s">
        <v>39</v>
      </c>
      <c r="D147" s="69">
        <v>7</v>
      </c>
      <c r="E147" s="66" t="s">
        <v>38</v>
      </c>
      <c r="F147" s="67">
        <v>14</v>
      </c>
      <c r="G147" s="68" t="s">
        <v>39</v>
      </c>
      <c r="H147" s="69">
        <v>17</v>
      </c>
      <c r="J147" s="66" t="s">
        <v>38</v>
      </c>
      <c r="K147" s="67">
        <v>28</v>
      </c>
      <c r="L147" s="68" t="s">
        <v>39</v>
      </c>
      <c r="M147" s="69">
        <v>14</v>
      </c>
      <c r="N147" s="66" t="s">
        <v>38</v>
      </c>
      <c r="O147" s="67">
        <v>13</v>
      </c>
      <c r="P147" s="68" t="s">
        <v>39</v>
      </c>
      <c r="Q147" s="69">
        <v>14</v>
      </c>
      <c r="S147" s="66" t="s">
        <v>38</v>
      </c>
      <c r="T147" s="67">
        <v>14</v>
      </c>
      <c r="U147" s="68" t="s">
        <v>39</v>
      </c>
      <c r="V147" s="69">
        <v>10</v>
      </c>
      <c r="W147" s="66" t="s">
        <v>38</v>
      </c>
      <c r="X147" s="67">
        <v>28</v>
      </c>
      <c r="Y147" s="68" t="s">
        <v>39</v>
      </c>
      <c r="Z147" s="69">
        <v>21</v>
      </c>
      <c r="AB147" s="66" t="s">
        <v>38</v>
      </c>
      <c r="AC147" s="67">
        <v>10</v>
      </c>
      <c r="AD147" s="68" t="s">
        <v>39</v>
      </c>
      <c r="AE147" s="69">
        <v>7</v>
      </c>
      <c r="AF147" s="66" t="s">
        <v>38</v>
      </c>
      <c r="AG147" s="67">
        <v>10</v>
      </c>
      <c r="AH147" s="68" t="s">
        <v>39</v>
      </c>
      <c r="AI147" s="69">
        <v>10</v>
      </c>
      <c r="AR147" s="75"/>
      <c r="AS147" s="75"/>
      <c r="AU147" s="75"/>
      <c r="AV147" s="75"/>
    </row>
    <row r="148" spans="1:48" ht="9.9499999999999993" customHeight="1" x14ac:dyDescent="0.2">
      <c r="A148" s="66" t="s">
        <v>40</v>
      </c>
      <c r="B148" s="67">
        <v>7</v>
      </c>
      <c r="C148" s="68" t="s">
        <v>41</v>
      </c>
      <c r="D148" s="69">
        <v>10</v>
      </c>
      <c r="E148" s="66" t="s">
        <v>40</v>
      </c>
      <c r="F148" s="67">
        <v>10</v>
      </c>
      <c r="G148" s="68" t="s">
        <v>41</v>
      </c>
      <c r="H148" s="69">
        <v>7</v>
      </c>
      <c r="J148" s="66" t="s">
        <v>40</v>
      </c>
      <c r="K148" s="67">
        <v>7</v>
      </c>
      <c r="L148" s="68" t="s">
        <v>41</v>
      </c>
      <c r="M148" s="69">
        <v>17</v>
      </c>
      <c r="N148" s="66" t="s">
        <v>40</v>
      </c>
      <c r="O148" s="67">
        <v>7</v>
      </c>
      <c r="P148" s="68" t="s">
        <v>41</v>
      </c>
      <c r="Q148" s="69">
        <v>7</v>
      </c>
      <c r="S148" s="66" t="s">
        <v>40</v>
      </c>
      <c r="T148" s="67">
        <v>6</v>
      </c>
      <c r="U148" s="68" t="s">
        <v>41</v>
      </c>
      <c r="V148" s="69">
        <v>7</v>
      </c>
      <c r="W148" s="66" t="s">
        <v>40</v>
      </c>
      <c r="X148" s="67">
        <v>10</v>
      </c>
      <c r="Y148" s="68" t="s">
        <v>41</v>
      </c>
      <c r="Z148" s="69">
        <v>15</v>
      </c>
      <c r="AB148" s="66" t="s">
        <v>40</v>
      </c>
      <c r="AC148" s="67">
        <v>21</v>
      </c>
      <c r="AD148" s="68" t="s">
        <v>41</v>
      </c>
      <c r="AE148" s="69">
        <v>10</v>
      </c>
      <c r="AF148" s="66" t="s">
        <v>40</v>
      </c>
      <c r="AG148" s="67">
        <v>14</v>
      </c>
      <c r="AH148" s="68" t="s">
        <v>41</v>
      </c>
      <c r="AI148" s="69">
        <v>17</v>
      </c>
    </row>
    <row r="149" spans="1:48" ht="9.9499999999999993" customHeight="1" x14ac:dyDescent="0.2">
      <c r="A149" s="180" t="s">
        <v>63</v>
      </c>
      <c r="B149" s="181"/>
      <c r="C149" s="181"/>
      <c r="D149" s="181"/>
      <c r="E149" s="181" t="s">
        <v>110</v>
      </c>
      <c r="F149" s="181"/>
      <c r="G149" s="181"/>
      <c r="H149" s="182"/>
      <c r="I149" s="52"/>
      <c r="J149" s="186" t="s">
        <v>63</v>
      </c>
      <c r="K149" s="187"/>
      <c r="L149" s="187"/>
      <c r="M149" s="187"/>
      <c r="N149" s="187" t="s">
        <v>110</v>
      </c>
      <c r="O149" s="187"/>
      <c r="P149" s="187"/>
      <c r="Q149" s="188"/>
      <c r="R149" s="52"/>
      <c r="S149" s="183" t="s">
        <v>63</v>
      </c>
      <c r="T149" s="184"/>
      <c r="U149" s="184"/>
      <c r="V149" s="184"/>
      <c r="W149" s="184" t="s">
        <v>110</v>
      </c>
      <c r="X149" s="184"/>
      <c r="Y149" s="184"/>
      <c r="Z149" s="185"/>
      <c r="AA149" s="52"/>
      <c r="AB149" s="133" t="s">
        <v>63</v>
      </c>
      <c r="AC149" s="134"/>
      <c r="AD149" s="134"/>
      <c r="AE149" s="134"/>
      <c r="AF149" s="134" t="s">
        <v>110</v>
      </c>
      <c r="AG149" s="134"/>
      <c r="AH149" s="134"/>
      <c r="AI149" s="144"/>
    </row>
    <row r="150" spans="1:48" ht="9.9499999999999993" customHeight="1" x14ac:dyDescent="0.2">
      <c r="A150" s="52">
        <f>SUM(B131:B148)+SUM(D131:D148)</f>
        <v>436</v>
      </c>
      <c r="B150" s="52"/>
      <c r="C150" s="52"/>
      <c r="D150" s="52"/>
      <c r="E150" s="52">
        <f>SUM(F131:F148)+SUM(H131:H148)</f>
        <v>411</v>
      </c>
      <c r="F150" s="52"/>
      <c r="G150" s="52"/>
      <c r="H150" s="52"/>
      <c r="I150" s="52"/>
      <c r="J150" s="52">
        <f>SUM(K131:K148)+SUM(M131:M148)</f>
        <v>632</v>
      </c>
      <c r="K150" s="52"/>
      <c r="L150" s="52"/>
      <c r="M150" s="52"/>
      <c r="N150" s="52">
        <f>SUM(O131:O148)+SUM(Q131:Q148)</f>
        <v>311</v>
      </c>
      <c r="O150" s="52"/>
      <c r="P150" s="52"/>
      <c r="Q150" s="52"/>
      <c r="R150" s="52"/>
      <c r="S150" s="52">
        <f>SUM(T131:T148)+SUM(V131:V148)</f>
        <v>392</v>
      </c>
      <c r="T150" s="52"/>
      <c r="U150" s="52"/>
      <c r="V150" s="52"/>
      <c r="W150" s="52">
        <f>SUM(X131:X148)+SUM(Z131:Z148)</f>
        <v>635</v>
      </c>
      <c r="X150" s="52"/>
      <c r="Y150" s="52"/>
      <c r="Z150" s="52"/>
      <c r="AA150" s="52"/>
      <c r="AB150" s="52">
        <f>SUM(AC131:AC148)+SUM(AE131:AE148)</f>
        <v>504</v>
      </c>
      <c r="AC150" s="52"/>
      <c r="AD150" s="52"/>
      <c r="AE150" s="52"/>
      <c r="AF150" s="52">
        <f>SUM(AG131:AG148)+SUM(AI131:AI148)</f>
        <v>550</v>
      </c>
      <c r="AG150" s="52"/>
      <c r="AH150" s="52"/>
      <c r="AI150" s="52"/>
    </row>
    <row r="151" spans="1:48" ht="9.9499999999999993" customHeight="1" x14ac:dyDescent="0.2">
      <c r="A151" s="168" t="s">
        <v>66</v>
      </c>
      <c r="B151" s="169"/>
      <c r="C151" s="169"/>
      <c r="D151" s="169"/>
      <c r="E151" s="169"/>
      <c r="F151" s="169"/>
      <c r="G151" s="169"/>
      <c r="H151" s="170"/>
      <c r="I151" s="52"/>
      <c r="J151" s="171" t="s">
        <v>67</v>
      </c>
      <c r="K151" s="172"/>
      <c r="L151" s="172"/>
      <c r="M151" s="172"/>
      <c r="N151" s="172"/>
      <c r="O151" s="172"/>
      <c r="P151" s="172"/>
      <c r="Q151" s="173"/>
      <c r="R151" s="52"/>
      <c r="S151" s="174" t="s">
        <v>64</v>
      </c>
      <c r="T151" s="175"/>
      <c r="U151" s="175"/>
      <c r="V151" s="175"/>
      <c r="W151" s="175"/>
      <c r="X151" s="175"/>
      <c r="Y151" s="175"/>
      <c r="Z151" s="176"/>
      <c r="AB151" s="177" t="s">
        <v>65</v>
      </c>
      <c r="AC151" s="178"/>
      <c r="AD151" s="178"/>
      <c r="AE151" s="178"/>
      <c r="AF151" s="178"/>
      <c r="AG151" s="178"/>
      <c r="AH151" s="178"/>
      <c r="AI151" s="179"/>
    </row>
    <row r="152" spans="1:48" ht="9.9499999999999993" customHeight="1" x14ac:dyDescent="0.2">
      <c r="A152" s="105"/>
      <c r="B152" s="106"/>
      <c r="C152" s="106"/>
      <c r="D152" s="106"/>
      <c r="E152" s="106"/>
      <c r="F152" s="106"/>
      <c r="G152" s="106"/>
      <c r="H152" s="107"/>
      <c r="J152" s="105"/>
      <c r="K152" s="106"/>
      <c r="L152" s="106"/>
      <c r="M152" s="106"/>
      <c r="N152" s="106"/>
      <c r="O152" s="106"/>
      <c r="P152" s="106"/>
      <c r="Q152" s="107"/>
      <c r="S152" s="105"/>
      <c r="T152" s="106"/>
      <c r="U152" s="106"/>
      <c r="V152" s="106"/>
      <c r="W152" s="106"/>
      <c r="X152" s="106"/>
      <c r="Y152" s="106"/>
      <c r="Z152" s="107"/>
      <c r="AB152" s="105"/>
      <c r="AC152" s="106"/>
      <c r="AD152" s="106"/>
      <c r="AE152" s="106"/>
      <c r="AF152" s="106"/>
      <c r="AG152" s="106"/>
      <c r="AH152" s="106"/>
      <c r="AI152" s="107"/>
    </row>
    <row r="153" spans="1:48" ht="9.9499999999999993" customHeight="1" x14ac:dyDescent="0.2">
      <c r="A153" s="151" t="s">
        <v>162</v>
      </c>
      <c r="B153" s="109"/>
      <c r="C153" s="109"/>
      <c r="D153" s="109"/>
      <c r="E153" s="70"/>
      <c r="F153" s="68" t="s">
        <v>73</v>
      </c>
      <c r="G153" s="58">
        <v>0</v>
      </c>
      <c r="H153" s="71"/>
      <c r="J153" s="108" t="s">
        <v>158</v>
      </c>
      <c r="K153" s="109"/>
      <c r="L153" s="109"/>
      <c r="M153" s="109"/>
      <c r="N153" s="70"/>
      <c r="O153" s="68" t="s">
        <v>73</v>
      </c>
      <c r="P153" s="58">
        <v>0</v>
      </c>
      <c r="Q153" s="71"/>
      <c r="S153" s="108" t="s">
        <v>162</v>
      </c>
      <c r="T153" s="109"/>
      <c r="U153" s="109"/>
      <c r="V153" s="109"/>
      <c r="W153" s="70"/>
      <c r="X153" s="68" t="s">
        <v>73</v>
      </c>
      <c r="Y153" s="58">
        <v>0</v>
      </c>
      <c r="Z153" s="71"/>
      <c r="AB153" s="108" t="s">
        <v>157</v>
      </c>
      <c r="AC153" s="109"/>
      <c r="AD153" s="109"/>
      <c r="AE153" s="109"/>
      <c r="AF153" s="70"/>
      <c r="AG153" s="68" t="s">
        <v>73</v>
      </c>
      <c r="AH153" s="58">
        <v>0</v>
      </c>
      <c r="AI153" s="71"/>
    </row>
    <row r="154" spans="1:48" ht="9.9499999999999993" customHeight="1" x14ac:dyDescent="0.2">
      <c r="A154" s="64"/>
      <c r="H154" s="65"/>
      <c r="J154" s="64"/>
      <c r="Q154" s="65"/>
      <c r="S154" s="64"/>
      <c r="Z154" s="65"/>
      <c r="AB154" s="64"/>
      <c r="AI154" s="65"/>
    </row>
    <row r="155" spans="1:48" ht="9.9499999999999993" customHeight="1" x14ac:dyDescent="0.2">
      <c r="A155" s="101" t="s">
        <v>4</v>
      </c>
      <c r="B155" s="102"/>
      <c r="C155" s="102"/>
      <c r="D155" s="103">
        <v>2022</v>
      </c>
      <c r="E155" s="104"/>
      <c r="F155" s="110" t="s">
        <v>5</v>
      </c>
      <c r="G155" s="111"/>
      <c r="H155" s="112"/>
      <c r="J155" s="101" t="s">
        <v>4</v>
      </c>
      <c r="K155" s="113"/>
      <c r="L155" s="113"/>
      <c r="M155" s="103">
        <v>2022</v>
      </c>
      <c r="N155" s="104"/>
      <c r="O155" s="110" t="s">
        <v>5</v>
      </c>
      <c r="P155" s="110"/>
      <c r="Q155" s="114"/>
      <c r="R155" s="52"/>
      <c r="S155" s="101" t="s">
        <v>4</v>
      </c>
      <c r="T155" s="102"/>
      <c r="U155" s="102"/>
      <c r="V155" s="103">
        <v>2022</v>
      </c>
      <c r="W155" s="104"/>
      <c r="X155" s="110" t="s">
        <v>5</v>
      </c>
      <c r="Y155" s="111"/>
      <c r="Z155" s="112"/>
      <c r="AA155" s="52"/>
      <c r="AB155" s="101" t="s">
        <v>4</v>
      </c>
      <c r="AC155" s="102"/>
      <c r="AD155" s="102"/>
      <c r="AE155" s="103">
        <v>2022</v>
      </c>
      <c r="AF155" s="104"/>
      <c r="AG155" s="110" t="s">
        <v>5</v>
      </c>
      <c r="AH155" s="111"/>
      <c r="AI155" s="112"/>
    </row>
    <row r="156" spans="1:48" ht="9.9499999999999993" customHeight="1" x14ac:dyDescent="0.2">
      <c r="A156" s="66" t="s">
        <v>6</v>
      </c>
      <c r="B156" s="67">
        <v>13</v>
      </c>
      <c r="C156" s="68" t="s">
        <v>7</v>
      </c>
      <c r="D156" s="69">
        <v>14</v>
      </c>
      <c r="E156" s="66" t="s">
        <v>6</v>
      </c>
      <c r="F156" s="67">
        <v>6</v>
      </c>
      <c r="G156" s="68" t="s">
        <v>7</v>
      </c>
      <c r="H156" s="69">
        <v>7</v>
      </c>
      <c r="J156" s="66" t="s">
        <v>6</v>
      </c>
      <c r="K156" s="67">
        <v>10</v>
      </c>
      <c r="L156" s="68" t="s">
        <v>7</v>
      </c>
      <c r="M156" s="69">
        <v>14</v>
      </c>
      <c r="N156" s="66" t="s">
        <v>6</v>
      </c>
      <c r="O156" s="67">
        <v>6</v>
      </c>
      <c r="P156" s="68" t="s">
        <v>7</v>
      </c>
      <c r="Q156" s="69">
        <v>7</v>
      </c>
      <c r="S156" s="66" t="s">
        <v>6</v>
      </c>
      <c r="T156" s="67">
        <v>7</v>
      </c>
      <c r="U156" s="68" t="s">
        <v>7</v>
      </c>
      <c r="V156" s="69">
        <v>14</v>
      </c>
      <c r="W156" s="66" t="s">
        <v>6</v>
      </c>
      <c r="X156" s="67">
        <v>14</v>
      </c>
      <c r="Y156" s="68" t="s">
        <v>7</v>
      </c>
      <c r="Z156" s="69">
        <v>3</v>
      </c>
      <c r="AB156" s="66" t="s">
        <v>31</v>
      </c>
      <c r="AC156" s="67">
        <v>17</v>
      </c>
      <c r="AD156" s="68" t="s">
        <v>6</v>
      </c>
      <c r="AE156" s="69">
        <v>7</v>
      </c>
      <c r="AF156" s="66" t="s">
        <v>6</v>
      </c>
      <c r="AG156" s="67">
        <v>3</v>
      </c>
      <c r="AH156" s="68" t="s">
        <v>7</v>
      </c>
      <c r="AI156" s="69">
        <v>10</v>
      </c>
    </row>
    <row r="157" spans="1:48" ht="9.9499999999999993" customHeight="1" x14ac:dyDescent="0.2">
      <c r="A157" s="66" t="s">
        <v>8</v>
      </c>
      <c r="B157" s="67">
        <v>14</v>
      </c>
      <c r="C157" s="68" t="s">
        <v>9</v>
      </c>
      <c r="D157" s="69">
        <v>10</v>
      </c>
      <c r="E157" s="66" t="s">
        <v>8</v>
      </c>
      <c r="F157" s="67">
        <v>7</v>
      </c>
      <c r="G157" s="68" t="s">
        <v>9</v>
      </c>
      <c r="H157" s="69">
        <v>10</v>
      </c>
      <c r="J157" s="66" t="s">
        <v>8</v>
      </c>
      <c r="K157" s="67">
        <v>7</v>
      </c>
      <c r="L157" s="68" t="s">
        <v>9</v>
      </c>
      <c r="M157" s="69">
        <v>7</v>
      </c>
      <c r="N157" s="66" t="s">
        <v>8</v>
      </c>
      <c r="O157" s="67">
        <v>10</v>
      </c>
      <c r="P157" s="68" t="s">
        <v>9</v>
      </c>
      <c r="Q157" s="69">
        <v>10</v>
      </c>
      <c r="S157" s="66" t="s">
        <v>8</v>
      </c>
      <c r="T157" s="67">
        <v>10</v>
      </c>
      <c r="U157" s="68" t="s">
        <v>9</v>
      </c>
      <c r="V157" s="69">
        <v>10</v>
      </c>
      <c r="W157" s="66" t="s">
        <v>8</v>
      </c>
      <c r="X157" s="67">
        <v>7</v>
      </c>
      <c r="Y157" s="68" t="s">
        <v>9</v>
      </c>
      <c r="Z157" s="69">
        <v>10</v>
      </c>
      <c r="AB157" s="66" t="s">
        <v>33</v>
      </c>
      <c r="AC157" s="67">
        <v>10</v>
      </c>
      <c r="AD157" s="68" t="s">
        <v>8</v>
      </c>
      <c r="AE157" s="69">
        <v>21</v>
      </c>
      <c r="AF157" s="66" t="s">
        <v>8</v>
      </c>
      <c r="AG157" s="67">
        <v>13</v>
      </c>
      <c r="AH157" s="68" t="s">
        <v>9</v>
      </c>
      <c r="AI157" s="69">
        <v>10</v>
      </c>
    </row>
    <row r="158" spans="1:48" ht="9.9499999999999993" customHeight="1" x14ac:dyDescent="0.2">
      <c r="A158" s="66" t="s">
        <v>10</v>
      </c>
      <c r="B158" s="67">
        <v>7</v>
      </c>
      <c r="C158" s="68" t="s">
        <v>11</v>
      </c>
      <c r="D158" s="69">
        <v>17</v>
      </c>
      <c r="E158" s="66" t="s">
        <v>10</v>
      </c>
      <c r="F158" s="67">
        <v>13</v>
      </c>
      <c r="G158" s="68" t="s">
        <v>11</v>
      </c>
      <c r="H158" s="69">
        <v>7</v>
      </c>
      <c r="J158" s="66" t="s">
        <v>10</v>
      </c>
      <c r="K158" s="67">
        <v>14</v>
      </c>
      <c r="L158" s="68" t="s">
        <v>11</v>
      </c>
      <c r="M158" s="69">
        <v>10</v>
      </c>
      <c r="N158" s="66" t="s">
        <v>10</v>
      </c>
      <c r="O158" s="67">
        <v>13</v>
      </c>
      <c r="P158" s="68" t="s">
        <v>11</v>
      </c>
      <c r="Q158" s="69">
        <v>7</v>
      </c>
      <c r="S158" s="66" t="s">
        <v>10</v>
      </c>
      <c r="T158" s="67">
        <v>17</v>
      </c>
      <c r="U158" s="68" t="s">
        <v>11</v>
      </c>
      <c r="V158" s="69">
        <v>7</v>
      </c>
      <c r="W158" s="66" t="s">
        <v>10</v>
      </c>
      <c r="X158" s="67">
        <v>14</v>
      </c>
      <c r="Y158" s="68" t="s">
        <v>11</v>
      </c>
      <c r="Z158" s="69">
        <v>7</v>
      </c>
      <c r="AB158" s="66" t="s">
        <v>35</v>
      </c>
      <c r="AC158" s="67">
        <v>6</v>
      </c>
      <c r="AD158" s="68" t="s">
        <v>10</v>
      </c>
      <c r="AE158" s="69">
        <v>14</v>
      </c>
      <c r="AF158" s="66" t="s">
        <v>10</v>
      </c>
      <c r="AG158" s="67">
        <v>17</v>
      </c>
      <c r="AH158" s="68" t="s">
        <v>11</v>
      </c>
      <c r="AI158" s="69">
        <v>7</v>
      </c>
    </row>
    <row r="159" spans="1:48" ht="9.9499999999999993" customHeight="1" x14ac:dyDescent="0.2">
      <c r="A159" s="66" t="s">
        <v>12</v>
      </c>
      <c r="B159" s="67">
        <v>10</v>
      </c>
      <c r="C159" s="68" t="s">
        <v>13</v>
      </c>
      <c r="D159" s="69">
        <v>7</v>
      </c>
      <c r="E159" s="66" t="s">
        <v>12</v>
      </c>
      <c r="F159" s="67">
        <v>7</v>
      </c>
      <c r="G159" s="68" t="s">
        <v>13</v>
      </c>
      <c r="H159" s="69">
        <v>13</v>
      </c>
      <c r="J159" s="66" t="s">
        <v>12</v>
      </c>
      <c r="K159" s="67">
        <v>10</v>
      </c>
      <c r="L159" s="68" t="s">
        <v>13</v>
      </c>
      <c r="M159" s="69">
        <v>7</v>
      </c>
      <c r="N159" s="66" t="s">
        <v>12</v>
      </c>
      <c r="O159" s="67">
        <v>7</v>
      </c>
      <c r="P159" s="68" t="s">
        <v>13</v>
      </c>
      <c r="Q159" s="69">
        <v>14</v>
      </c>
      <c r="S159" s="66" t="s">
        <v>12</v>
      </c>
      <c r="T159" s="67">
        <v>13</v>
      </c>
      <c r="U159" s="68" t="s">
        <v>13</v>
      </c>
      <c r="V159" s="69">
        <v>21</v>
      </c>
      <c r="W159" s="66" t="s">
        <v>12</v>
      </c>
      <c r="X159" s="67">
        <v>10</v>
      </c>
      <c r="Y159" s="68" t="s">
        <v>13</v>
      </c>
      <c r="Z159" s="69">
        <v>14</v>
      </c>
      <c r="AB159" s="66" t="s">
        <v>37</v>
      </c>
      <c r="AC159" s="67">
        <v>14</v>
      </c>
      <c r="AD159" s="68" t="s">
        <v>12</v>
      </c>
      <c r="AE159" s="69">
        <v>6</v>
      </c>
      <c r="AF159" s="66" t="s">
        <v>12</v>
      </c>
      <c r="AG159" s="67">
        <v>14</v>
      </c>
      <c r="AH159" s="68" t="s">
        <v>13</v>
      </c>
      <c r="AI159" s="69">
        <v>10</v>
      </c>
    </row>
    <row r="160" spans="1:48" ht="9.9499999999999993" customHeight="1" x14ac:dyDescent="0.2">
      <c r="A160" s="66" t="s">
        <v>14</v>
      </c>
      <c r="B160" s="67">
        <v>17</v>
      </c>
      <c r="C160" s="68" t="s">
        <v>15</v>
      </c>
      <c r="D160" s="69">
        <v>10</v>
      </c>
      <c r="E160" s="66" t="s">
        <v>14</v>
      </c>
      <c r="F160" s="67">
        <v>14</v>
      </c>
      <c r="G160" s="68" t="s">
        <v>15</v>
      </c>
      <c r="H160" s="69">
        <v>14</v>
      </c>
      <c r="J160" s="66" t="s">
        <v>14</v>
      </c>
      <c r="K160" s="67">
        <v>14</v>
      </c>
      <c r="L160" s="68" t="s">
        <v>15</v>
      </c>
      <c r="M160" s="69">
        <v>13</v>
      </c>
      <c r="N160" s="66" t="s">
        <v>14</v>
      </c>
      <c r="O160" s="67">
        <v>10</v>
      </c>
      <c r="P160" s="68" t="s">
        <v>15</v>
      </c>
      <c r="Q160" s="69">
        <v>6</v>
      </c>
      <c r="S160" s="66" t="s">
        <v>14</v>
      </c>
      <c r="T160" s="67">
        <v>14</v>
      </c>
      <c r="U160" s="68" t="s">
        <v>15</v>
      </c>
      <c r="V160" s="69">
        <v>10</v>
      </c>
      <c r="W160" s="66" t="s">
        <v>14</v>
      </c>
      <c r="X160" s="67">
        <v>10</v>
      </c>
      <c r="Y160" s="68" t="s">
        <v>15</v>
      </c>
      <c r="Z160" s="69">
        <v>8</v>
      </c>
      <c r="AB160" s="66" t="s">
        <v>39</v>
      </c>
      <c r="AC160" s="67">
        <v>13</v>
      </c>
      <c r="AD160" s="68" t="s">
        <v>14</v>
      </c>
      <c r="AE160" s="69">
        <v>10</v>
      </c>
      <c r="AF160" s="66" t="s">
        <v>14</v>
      </c>
      <c r="AG160" s="67">
        <v>13</v>
      </c>
      <c r="AH160" s="68" t="s">
        <v>15</v>
      </c>
      <c r="AI160" s="69">
        <v>13</v>
      </c>
    </row>
    <row r="161" spans="1:35" ht="9.9499999999999993" customHeight="1" x14ac:dyDescent="0.2">
      <c r="A161" s="66" t="s">
        <v>16</v>
      </c>
      <c r="B161" s="67">
        <v>14</v>
      </c>
      <c r="C161" s="68" t="s">
        <v>17</v>
      </c>
      <c r="D161" s="69">
        <v>21</v>
      </c>
      <c r="E161" s="66" t="s">
        <v>16</v>
      </c>
      <c r="F161" s="67">
        <v>10</v>
      </c>
      <c r="G161" s="68" t="s">
        <v>17</v>
      </c>
      <c r="H161" s="69">
        <v>8</v>
      </c>
      <c r="J161" s="66" t="s">
        <v>16</v>
      </c>
      <c r="K161" s="67">
        <v>7</v>
      </c>
      <c r="L161" s="68" t="s">
        <v>17</v>
      </c>
      <c r="M161" s="69">
        <v>6</v>
      </c>
      <c r="N161" s="66" t="s">
        <v>16</v>
      </c>
      <c r="O161" s="67">
        <v>8</v>
      </c>
      <c r="P161" s="68" t="s">
        <v>17</v>
      </c>
      <c r="Q161" s="69">
        <v>14</v>
      </c>
      <c r="S161" s="66" t="s">
        <v>16</v>
      </c>
      <c r="T161" s="67">
        <v>3</v>
      </c>
      <c r="U161" s="68" t="s">
        <v>17</v>
      </c>
      <c r="V161" s="69">
        <v>14</v>
      </c>
      <c r="W161" s="66" t="s">
        <v>16</v>
      </c>
      <c r="X161" s="67">
        <v>14</v>
      </c>
      <c r="Y161" s="68" t="s">
        <v>17</v>
      </c>
      <c r="Z161" s="69">
        <v>10</v>
      </c>
      <c r="AB161" s="66" t="s">
        <v>41</v>
      </c>
      <c r="AC161" s="67">
        <v>7</v>
      </c>
      <c r="AD161" s="68" t="s">
        <v>16</v>
      </c>
      <c r="AE161" s="69">
        <v>13</v>
      </c>
      <c r="AF161" s="66" t="s">
        <v>16</v>
      </c>
      <c r="AG161" s="67">
        <v>7</v>
      </c>
      <c r="AH161" s="68" t="s">
        <v>17</v>
      </c>
      <c r="AI161" s="69">
        <v>10</v>
      </c>
    </row>
    <row r="162" spans="1:35" ht="9.9499999999999993" customHeight="1" x14ac:dyDescent="0.2">
      <c r="A162" s="66" t="s">
        <v>18</v>
      </c>
      <c r="B162" s="67">
        <v>7</v>
      </c>
      <c r="C162" s="68" t="s">
        <v>19</v>
      </c>
      <c r="D162" s="69">
        <v>7</v>
      </c>
      <c r="E162" s="66" t="s">
        <v>18</v>
      </c>
      <c r="F162" s="67">
        <v>14</v>
      </c>
      <c r="G162" s="68" t="s">
        <v>19</v>
      </c>
      <c r="H162" s="69">
        <v>3</v>
      </c>
      <c r="J162" s="66" t="s">
        <v>18</v>
      </c>
      <c r="K162" s="67">
        <v>13</v>
      </c>
      <c r="L162" s="68" t="s">
        <v>19</v>
      </c>
      <c r="M162" s="69">
        <v>14</v>
      </c>
      <c r="N162" s="66" t="s">
        <v>18</v>
      </c>
      <c r="O162" s="67">
        <v>10</v>
      </c>
      <c r="P162" s="68" t="s">
        <v>19</v>
      </c>
      <c r="Q162" s="69">
        <v>10</v>
      </c>
      <c r="S162" s="66" t="s">
        <v>18</v>
      </c>
      <c r="T162" s="67">
        <v>10</v>
      </c>
      <c r="U162" s="68" t="s">
        <v>19</v>
      </c>
      <c r="V162" s="69">
        <v>7</v>
      </c>
      <c r="W162" s="66" t="s">
        <v>18</v>
      </c>
      <c r="X162" s="67">
        <v>10</v>
      </c>
      <c r="Y162" s="68" t="s">
        <v>19</v>
      </c>
      <c r="Z162" s="69">
        <v>7</v>
      </c>
      <c r="AB162" s="66" t="s">
        <v>19</v>
      </c>
      <c r="AC162" s="67">
        <v>21</v>
      </c>
      <c r="AD162" s="68" t="s">
        <v>30</v>
      </c>
      <c r="AE162" s="69">
        <v>17</v>
      </c>
      <c r="AF162" s="66" t="s">
        <v>18</v>
      </c>
      <c r="AG162" s="67">
        <v>14</v>
      </c>
      <c r="AH162" s="68" t="s">
        <v>19</v>
      </c>
      <c r="AI162" s="69">
        <v>21</v>
      </c>
    </row>
    <row r="163" spans="1:35" ht="9.9499999999999993" customHeight="1" x14ac:dyDescent="0.2">
      <c r="A163" s="66" t="s">
        <v>20</v>
      </c>
      <c r="B163" s="67">
        <v>14</v>
      </c>
      <c r="C163" s="68" t="s">
        <v>21</v>
      </c>
      <c r="D163" s="69">
        <v>14</v>
      </c>
      <c r="E163" s="66" t="s">
        <v>20</v>
      </c>
      <c r="F163" s="67">
        <v>7</v>
      </c>
      <c r="G163" s="68" t="s">
        <v>21</v>
      </c>
      <c r="H163" s="69">
        <v>7</v>
      </c>
      <c r="J163" s="66" t="s">
        <v>20</v>
      </c>
      <c r="K163" s="67">
        <v>7</v>
      </c>
      <c r="L163" s="68" t="s">
        <v>21</v>
      </c>
      <c r="M163" s="69">
        <v>13</v>
      </c>
      <c r="N163" s="66" t="s">
        <v>20</v>
      </c>
      <c r="O163" s="67">
        <v>14</v>
      </c>
      <c r="P163" s="68" t="s">
        <v>21</v>
      </c>
      <c r="Q163" s="69">
        <v>7</v>
      </c>
      <c r="S163" s="66" t="s">
        <v>20</v>
      </c>
      <c r="T163" s="67">
        <v>13</v>
      </c>
      <c r="U163" s="68" t="s">
        <v>21</v>
      </c>
      <c r="V163" s="69">
        <v>14</v>
      </c>
      <c r="W163" s="66" t="s">
        <v>20</v>
      </c>
      <c r="X163" s="67">
        <v>7</v>
      </c>
      <c r="Y163" s="68" t="s">
        <v>21</v>
      </c>
      <c r="Z163" s="69">
        <v>14</v>
      </c>
      <c r="AB163" s="66" t="s">
        <v>21</v>
      </c>
      <c r="AC163" s="67">
        <v>13</v>
      </c>
      <c r="AD163" s="68" t="s">
        <v>32</v>
      </c>
      <c r="AE163" s="69">
        <v>14</v>
      </c>
      <c r="AF163" s="66" t="s">
        <v>20</v>
      </c>
      <c r="AG163" s="67">
        <v>10</v>
      </c>
      <c r="AH163" s="68" t="s">
        <v>21</v>
      </c>
      <c r="AI163" s="69">
        <v>14</v>
      </c>
    </row>
    <row r="164" spans="1:35" ht="9.9499999999999993" customHeight="1" x14ac:dyDescent="0.2">
      <c r="A164" s="66" t="s">
        <v>22</v>
      </c>
      <c r="B164" s="67">
        <v>10</v>
      </c>
      <c r="C164" s="68" t="s">
        <v>23</v>
      </c>
      <c r="D164" s="69">
        <v>13</v>
      </c>
      <c r="E164" s="66" t="s">
        <v>22</v>
      </c>
      <c r="F164" s="67">
        <v>14</v>
      </c>
      <c r="G164" s="68" t="s">
        <v>23</v>
      </c>
      <c r="H164" s="69">
        <v>17</v>
      </c>
      <c r="J164" s="66" t="s">
        <v>22</v>
      </c>
      <c r="K164" s="67">
        <v>14</v>
      </c>
      <c r="L164" s="68" t="s">
        <v>23</v>
      </c>
      <c r="M164" s="69">
        <v>7</v>
      </c>
      <c r="N164" s="66" t="s">
        <v>22</v>
      </c>
      <c r="O164" s="67">
        <v>10</v>
      </c>
      <c r="P164" s="68" t="s">
        <v>23</v>
      </c>
      <c r="Q164" s="69">
        <v>10</v>
      </c>
      <c r="S164" s="66" t="s">
        <v>22</v>
      </c>
      <c r="T164" s="67">
        <v>7</v>
      </c>
      <c r="U164" s="68" t="s">
        <v>23</v>
      </c>
      <c r="V164" s="69">
        <v>17</v>
      </c>
      <c r="W164" s="66" t="s">
        <v>22</v>
      </c>
      <c r="X164" s="67">
        <v>13</v>
      </c>
      <c r="Y164" s="68" t="s">
        <v>23</v>
      </c>
      <c r="Z164" s="69">
        <v>7</v>
      </c>
      <c r="AB164" s="66" t="s">
        <v>23</v>
      </c>
      <c r="AC164" s="67">
        <v>10</v>
      </c>
      <c r="AD164" s="68" t="s">
        <v>34</v>
      </c>
      <c r="AE164" s="69">
        <v>21</v>
      </c>
      <c r="AF164" s="66" t="s">
        <v>22</v>
      </c>
      <c r="AG164" s="67">
        <v>13</v>
      </c>
      <c r="AH164" s="68" t="s">
        <v>23</v>
      </c>
      <c r="AI164" s="69">
        <v>7</v>
      </c>
    </row>
    <row r="165" spans="1:35" ht="9.9499999999999993" customHeight="1" x14ac:dyDescent="0.2">
      <c r="A165" s="66" t="s">
        <v>24</v>
      </c>
      <c r="B165" s="67">
        <v>7</v>
      </c>
      <c r="C165" s="68" t="s">
        <v>25</v>
      </c>
      <c r="D165" s="69">
        <v>10</v>
      </c>
      <c r="E165" s="66" t="s">
        <v>24</v>
      </c>
      <c r="F165" s="67">
        <v>10</v>
      </c>
      <c r="G165" s="68" t="s">
        <v>25</v>
      </c>
      <c r="H165" s="69">
        <v>3</v>
      </c>
      <c r="J165" s="66" t="s">
        <v>24</v>
      </c>
      <c r="K165" s="67">
        <v>10</v>
      </c>
      <c r="L165" s="68" t="s">
        <v>25</v>
      </c>
      <c r="M165" s="69">
        <v>14</v>
      </c>
      <c r="N165" s="66" t="s">
        <v>24</v>
      </c>
      <c r="O165" s="67">
        <v>14</v>
      </c>
      <c r="P165" s="68" t="s">
        <v>25</v>
      </c>
      <c r="Q165" s="69">
        <v>7</v>
      </c>
      <c r="S165" s="66" t="s">
        <v>24</v>
      </c>
      <c r="T165" s="67">
        <v>21</v>
      </c>
      <c r="U165" s="68" t="s">
        <v>25</v>
      </c>
      <c r="V165" s="69">
        <v>14</v>
      </c>
      <c r="W165" s="66" t="s">
        <v>24</v>
      </c>
      <c r="X165" s="67">
        <v>14</v>
      </c>
      <c r="Y165" s="68" t="s">
        <v>25</v>
      </c>
      <c r="Z165" s="69">
        <v>10</v>
      </c>
      <c r="AB165" s="66" t="s">
        <v>25</v>
      </c>
      <c r="AC165" s="67">
        <v>6</v>
      </c>
      <c r="AD165" s="68" t="s">
        <v>36</v>
      </c>
      <c r="AE165" s="69">
        <v>10</v>
      </c>
      <c r="AF165" s="66" t="s">
        <v>24</v>
      </c>
      <c r="AG165" s="67">
        <v>10</v>
      </c>
      <c r="AH165" s="68" t="s">
        <v>25</v>
      </c>
      <c r="AI165" s="69">
        <v>10</v>
      </c>
    </row>
    <row r="166" spans="1:35" ht="9.9499999999999993" customHeight="1" x14ac:dyDescent="0.2">
      <c r="A166" s="66" t="s">
        <v>26</v>
      </c>
      <c r="B166" s="67">
        <v>14</v>
      </c>
      <c r="C166" s="68" t="s">
        <v>27</v>
      </c>
      <c r="D166" s="69">
        <v>7</v>
      </c>
      <c r="E166" s="66" t="s">
        <v>26</v>
      </c>
      <c r="F166" s="67">
        <v>7</v>
      </c>
      <c r="G166" s="68" t="s">
        <v>27</v>
      </c>
      <c r="H166" s="69">
        <v>10</v>
      </c>
      <c r="J166" s="66" t="s">
        <v>26</v>
      </c>
      <c r="K166" s="67">
        <v>17</v>
      </c>
      <c r="L166" s="68" t="s">
        <v>27</v>
      </c>
      <c r="M166" s="69">
        <v>7</v>
      </c>
      <c r="N166" s="66" t="s">
        <v>26</v>
      </c>
      <c r="O166" s="67">
        <v>10</v>
      </c>
      <c r="P166" s="68" t="s">
        <v>27</v>
      </c>
      <c r="Q166" s="69">
        <v>13</v>
      </c>
      <c r="S166" s="66" t="s">
        <v>26</v>
      </c>
      <c r="T166" s="67">
        <v>14</v>
      </c>
      <c r="U166" s="68" t="s">
        <v>27</v>
      </c>
      <c r="V166" s="69">
        <v>7</v>
      </c>
      <c r="W166" s="66" t="s">
        <v>26</v>
      </c>
      <c r="X166" s="67">
        <v>10</v>
      </c>
      <c r="Y166" s="68" t="s">
        <v>27</v>
      </c>
      <c r="Z166" s="69">
        <v>14</v>
      </c>
      <c r="AB166" s="66" t="s">
        <v>27</v>
      </c>
      <c r="AC166" s="67">
        <v>17</v>
      </c>
      <c r="AD166" s="68" t="s">
        <v>38</v>
      </c>
      <c r="AE166" s="69">
        <v>21</v>
      </c>
      <c r="AF166" s="66" t="s">
        <v>26</v>
      </c>
      <c r="AG166" s="67">
        <v>14</v>
      </c>
      <c r="AH166" s="68" t="s">
        <v>27</v>
      </c>
      <c r="AI166" s="69">
        <v>17</v>
      </c>
    </row>
    <row r="167" spans="1:35" ht="9.9499999999999993" customHeight="1" x14ac:dyDescent="0.2">
      <c r="A167" s="66" t="s">
        <v>28</v>
      </c>
      <c r="B167" s="67">
        <v>10</v>
      </c>
      <c r="C167" s="68" t="s">
        <v>29</v>
      </c>
      <c r="D167" s="69">
        <v>14</v>
      </c>
      <c r="E167" s="66" t="s">
        <v>28</v>
      </c>
      <c r="F167" s="67">
        <v>7</v>
      </c>
      <c r="G167" s="68" t="s">
        <v>29</v>
      </c>
      <c r="H167" s="69">
        <v>14</v>
      </c>
      <c r="J167" s="66" t="s">
        <v>28</v>
      </c>
      <c r="K167" s="67">
        <v>14</v>
      </c>
      <c r="L167" s="68" t="s">
        <v>29</v>
      </c>
      <c r="M167" s="69">
        <v>13</v>
      </c>
      <c r="N167" s="66" t="s">
        <v>28</v>
      </c>
      <c r="O167" s="67">
        <v>10</v>
      </c>
      <c r="P167" s="68" t="s">
        <v>29</v>
      </c>
      <c r="Q167" s="69">
        <v>14</v>
      </c>
      <c r="S167" s="66" t="s">
        <v>28</v>
      </c>
      <c r="T167" s="67">
        <v>10</v>
      </c>
      <c r="U167" s="68" t="s">
        <v>29</v>
      </c>
      <c r="V167" s="69">
        <v>17</v>
      </c>
      <c r="W167" s="66" t="s">
        <v>28</v>
      </c>
      <c r="X167" s="67">
        <v>14</v>
      </c>
      <c r="Y167" s="68" t="s">
        <v>29</v>
      </c>
      <c r="Z167" s="69">
        <v>13</v>
      </c>
      <c r="AB167" s="66" t="s">
        <v>29</v>
      </c>
      <c r="AC167" s="67">
        <v>14</v>
      </c>
      <c r="AD167" s="68" t="s">
        <v>40</v>
      </c>
      <c r="AE167" s="69">
        <v>7</v>
      </c>
      <c r="AF167" s="66" t="s">
        <v>28</v>
      </c>
      <c r="AG167" s="67">
        <v>10</v>
      </c>
      <c r="AH167" s="68" t="s">
        <v>29</v>
      </c>
      <c r="AI167" s="69">
        <v>7</v>
      </c>
    </row>
    <row r="168" spans="1:35" ht="9.9499999999999993" customHeight="1" x14ac:dyDescent="0.2">
      <c r="A168" s="66" t="s">
        <v>30</v>
      </c>
      <c r="B168" s="67">
        <v>7</v>
      </c>
      <c r="C168" s="68" t="s">
        <v>31</v>
      </c>
      <c r="D168" s="69">
        <v>14</v>
      </c>
      <c r="E168" s="66" t="s">
        <v>30</v>
      </c>
      <c r="F168" s="67">
        <v>14</v>
      </c>
      <c r="G168" s="68" t="s">
        <v>31</v>
      </c>
      <c r="H168" s="69">
        <v>7</v>
      </c>
      <c r="J168" s="66" t="s">
        <v>30</v>
      </c>
      <c r="K168" s="67">
        <v>6</v>
      </c>
      <c r="L168" s="68" t="s">
        <v>31</v>
      </c>
      <c r="M168" s="69">
        <v>14</v>
      </c>
      <c r="N168" s="66" t="s">
        <v>30</v>
      </c>
      <c r="O168" s="67">
        <v>7</v>
      </c>
      <c r="P168" s="68" t="s">
        <v>31</v>
      </c>
      <c r="Q168" s="69">
        <v>7</v>
      </c>
      <c r="S168" s="66" t="s">
        <v>30</v>
      </c>
      <c r="T168" s="67">
        <v>14</v>
      </c>
      <c r="U168" s="68" t="s">
        <v>31</v>
      </c>
      <c r="V168" s="69">
        <v>14</v>
      </c>
      <c r="W168" s="66" t="s">
        <v>30</v>
      </c>
      <c r="X168" s="67">
        <v>10</v>
      </c>
      <c r="Y168" s="68" t="s">
        <v>31</v>
      </c>
      <c r="Z168" s="69">
        <v>10</v>
      </c>
      <c r="AB168" s="66" t="s">
        <v>18</v>
      </c>
      <c r="AC168" s="67">
        <v>7</v>
      </c>
      <c r="AD168" s="68" t="s">
        <v>7</v>
      </c>
      <c r="AE168" s="69">
        <v>24</v>
      </c>
      <c r="AF168" s="66" t="s">
        <v>30</v>
      </c>
      <c r="AG168" s="67">
        <v>8</v>
      </c>
      <c r="AH168" s="68" t="s">
        <v>31</v>
      </c>
      <c r="AI168" s="69">
        <v>13</v>
      </c>
    </row>
    <row r="169" spans="1:35" ht="9.9499999999999993" customHeight="1" x14ac:dyDescent="0.2">
      <c r="A169" s="66" t="s">
        <v>32</v>
      </c>
      <c r="B169" s="67">
        <v>13</v>
      </c>
      <c r="C169" s="68" t="s">
        <v>33</v>
      </c>
      <c r="D169" s="69">
        <v>7</v>
      </c>
      <c r="E169" s="66" t="s">
        <v>32</v>
      </c>
      <c r="F169" s="67">
        <v>10</v>
      </c>
      <c r="G169" s="68" t="s">
        <v>33</v>
      </c>
      <c r="H169" s="69">
        <v>7</v>
      </c>
      <c r="J169" s="66" t="s">
        <v>32</v>
      </c>
      <c r="K169" s="67">
        <v>10</v>
      </c>
      <c r="L169" s="68" t="s">
        <v>33</v>
      </c>
      <c r="M169" s="69">
        <v>10</v>
      </c>
      <c r="N169" s="66" t="s">
        <v>32</v>
      </c>
      <c r="O169" s="67">
        <v>14</v>
      </c>
      <c r="P169" s="68" t="s">
        <v>33</v>
      </c>
      <c r="Q169" s="69">
        <v>13</v>
      </c>
      <c r="S169" s="66" t="s">
        <v>32</v>
      </c>
      <c r="T169" s="67">
        <v>7</v>
      </c>
      <c r="U169" s="68" t="s">
        <v>33</v>
      </c>
      <c r="V169" s="69">
        <v>17</v>
      </c>
      <c r="W169" s="66" t="s">
        <v>32</v>
      </c>
      <c r="X169" s="67">
        <v>14</v>
      </c>
      <c r="Y169" s="68" t="s">
        <v>33</v>
      </c>
      <c r="Z169" s="69">
        <v>7</v>
      </c>
      <c r="AB169" s="66" t="s">
        <v>20</v>
      </c>
      <c r="AC169" s="67">
        <v>14</v>
      </c>
      <c r="AD169" s="68" t="s">
        <v>9</v>
      </c>
      <c r="AE169" s="69">
        <v>21</v>
      </c>
      <c r="AF169" s="66" t="s">
        <v>32</v>
      </c>
      <c r="AG169" s="67">
        <v>10</v>
      </c>
      <c r="AH169" s="68" t="s">
        <v>33</v>
      </c>
      <c r="AI169" s="69">
        <v>6</v>
      </c>
    </row>
    <row r="170" spans="1:35" ht="9.9499999999999993" customHeight="1" x14ac:dyDescent="0.2">
      <c r="A170" s="66" t="s">
        <v>34</v>
      </c>
      <c r="B170" s="67">
        <v>6</v>
      </c>
      <c r="C170" s="68" t="s">
        <v>35</v>
      </c>
      <c r="D170" s="69">
        <v>14</v>
      </c>
      <c r="E170" s="66" t="s">
        <v>34</v>
      </c>
      <c r="F170" s="67">
        <v>7</v>
      </c>
      <c r="G170" s="68" t="s">
        <v>35</v>
      </c>
      <c r="H170" s="69">
        <v>14</v>
      </c>
      <c r="J170" s="66" t="s">
        <v>34</v>
      </c>
      <c r="K170" s="67">
        <v>7</v>
      </c>
      <c r="L170" s="68" t="s">
        <v>35</v>
      </c>
      <c r="M170" s="69">
        <v>7</v>
      </c>
      <c r="N170" s="66" t="s">
        <v>34</v>
      </c>
      <c r="O170" s="67">
        <v>7</v>
      </c>
      <c r="P170" s="68" t="s">
        <v>35</v>
      </c>
      <c r="Q170" s="69">
        <v>14</v>
      </c>
      <c r="S170" s="66" t="s">
        <v>34</v>
      </c>
      <c r="T170" s="67">
        <v>17</v>
      </c>
      <c r="U170" s="68" t="s">
        <v>35</v>
      </c>
      <c r="V170" s="69">
        <v>21</v>
      </c>
      <c r="W170" s="66" t="s">
        <v>34</v>
      </c>
      <c r="X170" s="67">
        <v>7</v>
      </c>
      <c r="Y170" s="68" t="s">
        <v>35</v>
      </c>
      <c r="Z170" s="69">
        <v>10</v>
      </c>
      <c r="AB170" s="66" t="s">
        <v>22</v>
      </c>
      <c r="AC170" s="67">
        <v>13</v>
      </c>
      <c r="AD170" s="68" t="s">
        <v>11</v>
      </c>
      <c r="AE170" s="69">
        <v>10</v>
      </c>
      <c r="AF170" s="66" t="s">
        <v>34</v>
      </c>
      <c r="AG170" s="67">
        <v>6</v>
      </c>
      <c r="AH170" s="68" t="s">
        <v>35</v>
      </c>
      <c r="AI170" s="69">
        <v>10</v>
      </c>
    </row>
    <row r="171" spans="1:35" ht="9.9499999999999993" customHeight="1" x14ac:dyDescent="0.2">
      <c r="A171" s="66" t="s">
        <v>36</v>
      </c>
      <c r="B171" s="67">
        <v>10</v>
      </c>
      <c r="C171" s="68" t="s">
        <v>37</v>
      </c>
      <c r="D171" s="69">
        <v>3</v>
      </c>
      <c r="E171" s="66" t="s">
        <v>36</v>
      </c>
      <c r="F171" s="67">
        <v>14</v>
      </c>
      <c r="G171" s="68" t="s">
        <v>37</v>
      </c>
      <c r="H171" s="69">
        <v>0</v>
      </c>
      <c r="J171" s="66" t="s">
        <v>36</v>
      </c>
      <c r="K171" s="67">
        <v>10</v>
      </c>
      <c r="L171" s="68" t="s">
        <v>37</v>
      </c>
      <c r="M171" s="69">
        <v>14</v>
      </c>
      <c r="N171" s="66" t="s">
        <v>36</v>
      </c>
      <c r="O171" s="67">
        <v>13</v>
      </c>
      <c r="P171" s="68" t="s">
        <v>37</v>
      </c>
      <c r="Q171" s="69">
        <v>7</v>
      </c>
      <c r="S171" s="66" t="s">
        <v>36</v>
      </c>
      <c r="T171" s="67">
        <v>14</v>
      </c>
      <c r="U171" s="68" t="s">
        <v>37</v>
      </c>
      <c r="V171" s="69">
        <v>7</v>
      </c>
      <c r="W171" s="66" t="s">
        <v>36</v>
      </c>
      <c r="X171" s="67">
        <v>10</v>
      </c>
      <c r="Y171" s="68" t="s">
        <v>37</v>
      </c>
      <c r="Z171" s="69">
        <v>7</v>
      </c>
      <c r="AB171" s="66" t="s">
        <v>24</v>
      </c>
      <c r="AC171" s="67">
        <v>7</v>
      </c>
      <c r="AD171" s="68" t="s">
        <v>13</v>
      </c>
      <c r="AE171" s="69">
        <v>17</v>
      </c>
      <c r="AF171" s="66" t="s">
        <v>36</v>
      </c>
      <c r="AG171" s="67">
        <v>14</v>
      </c>
      <c r="AH171" s="68" t="s">
        <v>37</v>
      </c>
      <c r="AI171" s="69">
        <v>13</v>
      </c>
    </row>
    <row r="172" spans="1:35" ht="9.9499999999999993" customHeight="1" x14ac:dyDescent="0.2">
      <c r="A172" s="66" t="s">
        <v>38</v>
      </c>
      <c r="B172" s="67">
        <v>14</v>
      </c>
      <c r="C172" s="68" t="s">
        <v>39</v>
      </c>
      <c r="D172" s="69">
        <v>13</v>
      </c>
      <c r="E172" s="66" t="s">
        <v>38</v>
      </c>
      <c r="F172" s="67">
        <v>13</v>
      </c>
      <c r="G172" s="68" t="s">
        <v>39</v>
      </c>
      <c r="H172" s="69">
        <v>14</v>
      </c>
      <c r="J172" s="66" t="s">
        <v>38</v>
      </c>
      <c r="K172" s="67">
        <v>14</v>
      </c>
      <c r="L172" s="68" t="s">
        <v>39</v>
      </c>
      <c r="M172" s="69">
        <v>13</v>
      </c>
      <c r="N172" s="66" t="s">
        <v>38</v>
      </c>
      <c r="O172" s="67">
        <v>10</v>
      </c>
      <c r="P172" s="68" t="s">
        <v>39</v>
      </c>
      <c r="Q172" s="69">
        <v>10</v>
      </c>
      <c r="S172" s="66" t="s">
        <v>38</v>
      </c>
      <c r="T172" s="67">
        <v>10</v>
      </c>
      <c r="U172" s="68" t="s">
        <v>39</v>
      </c>
      <c r="V172" s="69">
        <v>14</v>
      </c>
      <c r="W172" s="66" t="s">
        <v>38</v>
      </c>
      <c r="X172" s="67">
        <v>14</v>
      </c>
      <c r="Y172" s="68" t="s">
        <v>39</v>
      </c>
      <c r="Z172" s="69">
        <v>14</v>
      </c>
      <c r="AB172" s="66" t="s">
        <v>26</v>
      </c>
      <c r="AC172" s="67">
        <v>21</v>
      </c>
      <c r="AD172" s="68" t="s">
        <v>15</v>
      </c>
      <c r="AE172" s="69">
        <v>13</v>
      </c>
      <c r="AF172" s="66" t="s">
        <v>38</v>
      </c>
      <c r="AG172" s="67">
        <v>3</v>
      </c>
      <c r="AH172" s="68" t="s">
        <v>39</v>
      </c>
      <c r="AI172" s="69">
        <v>7</v>
      </c>
    </row>
    <row r="173" spans="1:35" ht="9.9499999999999993" customHeight="1" x14ac:dyDescent="0.2">
      <c r="A173" s="66" t="s">
        <v>40</v>
      </c>
      <c r="B173" s="67">
        <v>13</v>
      </c>
      <c r="C173" s="68" t="s">
        <v>41</v>
      </c>
      <c r="D173" s="69">
        <v>17</v>
      </c>
      <c r="E173" s="66" t="s">
        <v>40</v>
      </c>
      <c r="F173" s="67">
        <v>7</v>
      </c>
      <c r="G173" s="68" t="s">
        <v>41</v>
      </c>
      <c r="H173" s="69">
        <v>7</v>
      </c>
      <c r="J173" s="66" t="s">
        <v>40</v>
      </c>
      <c r="K173" s="67">
        <v>13</v>
      </c>
      <c r="L173" s="68" t="s">
        <v>41</v>
      </c>
      <c r="M173" s="69">
        <v>6</v>
      </c>
      <c r="N173" s="66" t="s">
        <v>40</v>
      </c>
      <c r="O173" s="67">
        <v>7</v>
      </c>
      <c r="P173" s="68" t="s">
        <v>41</v>
      </c>
      <c r="Q173" s="69">
        <v>14</v>
      </c>
      <c r="S173" s="66" t="s">
        <v>40</v>
      </c>
      <c r="T173" s="67">
        <v>14</v>
      </c>
      <c r="U173" s="68" t="s">
        <v>41</v>
      </c>
      <c r="V173" s="69">
        <v>10</v>
      </c>
      <c r="W173" s="66" t="s">
        <v>40</v>
      </c>
      <c r="X173" s="67">
        <v>7</v>
      </c>
      <c r="Y173" s="68" t="s">
        <v>41</v>
      </c>
      <c r="Z173" s="69">
        <v>7</v>
      </c>
      <c r="AB173" s="66" t="s">
        <v>28</v>
      </c>
      <c r="AC173" s="67">
        <v>10</v>
      </c>
      <c r="AD173" s="68" t="s">
        <v>17</v>
      </c>
      <c r="AE173" s="69">
        <v>7</v>
      </c>
      <c r="AF173" s="66" t="s">
        <v>40</v>
      </c>
      <c r="AG173" s="67">
        <v>14</v>
      </c>
      <c r="AH173" s="68" t="s">
        <v>41</v>
      </c>
      <c r="AI173" s="69">
        <v>14</v>
      </c>
    </row>
    <row r="174" spans="1:35" ht="9.9499999999999993" customHeight="1" x14ac:dyDescent="0.2">
      <c r="A174" s="153" t="s">
        <v>68</v>
      </c>
      <c r="B174" s="154"/>
      <c r="C174" s="154"/>
      <c r="D174" s="154"/>
      <c r="E174" s="154" t="s">
        <v>110</v>
      </c>
      <c r="F174" s="154"/>
      <c r="G174" s="154"/>
      <c r="H174" s="155"/>
      <c r="I174" s="52"/>
      <c r="J174" s="130" t="s">
        <v>68</v>
      </c>
      <c r="K174" s="131"/>
      <c r="L174" s="131"/>
      <c r="M174" s="131"/>
      <c r="N174" s="131" t="s">
        <v>110</v>
      </c>
      <c r="O174" s="131"/>
      <c r="P174" s="131"/>
      <c r="Q174" s="132"/>
      <c r="R174" s="52"/>
      <c r="S174" s="133" t="s">
        <v>68</v>
      </c>
      <c r="T174" s="134"/>
      <c r="U174" s="134"/>
      <c r="V174" s="134"/>
      <c r="W174" s="134" t="s">
        <v>110</v>
      </c>
      <c r="X174" s="134"/>
      <c r="Y174" s="134"/>
      <c r="Z174" s="144"/>
      <c r="AB174" s="145" t="s">
        <v>68</v>
      </c>
      <c r="AC174" s="146"/>
      <c r="AD174" s="146"/>
      <c r="AE174" s="146"/>
      <c r="AF174" s="146" t="s">
        <v>110</v>
      </c>
      <c r="AG174" s="146"/>
      <c r="AH174" s="146"/>
      <c r="AI174" s="147"/>
    </row>
    <row r="175" spans="1:35" ht="9.9499999999999993" customHeight="1" x14ac:dyDescent="0.2">
      <c r="A175" s="52">
        <f>SUM(B156:B173)+SUM(D156:D173)</f>
        <v>412</v>
      </c>
      <c r="B175" s="52"/>
      <c r="C175" s="52"/>
      <c r="D175" s="52"/>
      <c r="E175" s="52">
        <f>SUM(F156:F173)+SUM(H156:H173)</f>
        <v>343</v>
      </c>
      <c r="F175" s="52"/>
      <c r="G175" s="52"/>
      <c r="H175" s="52"/>
      <c r="I175" s="52"/>
      <c r="J175" s="52">
        <f>SUM(K156:K173)+SUM(M156:M173)</f>
        <v>386</v>
      </c>
      <c r="K175" s="52"/>
      <c r="L175" s="52"/>
      <c r="M175" s="52"/>
      <c r="N175" s="52">
        <f>SUM(O156:O173)+SUM(Q156:Q173)</f>
        <v>364</v>
      </c>
      <c r="O175" s="52"/>
      <c r="P175" s="52"/>
      <c r="Q175" s="52"/>
      <c r="R175" s="52"/>
      <c r="S175" s="52">
        <f>SUM(T156:T173)+SUM(V156:V173)</f>
        <v>450</v>
      </c>
      <c r="T175" s="52"/>
      <c r="U175" s="52"/>
      <c r="V175" s="52"/>
      <c r="W175" s="52">
        <f>SUM(X156:X173)+SUM(Z156:Z173)</f>
        <v>371</v>
      </c>
      <c r="X175" s="52"/>
      <c r="Y175" s="52"/>
      <c r="Z175" s="52"/>
      <c r="AB175" s="52">
        <f>SUM(AC156:AC173)+SUM(AE156:AE173)</f>
        <v>473</v>
      </c>
      <c r="AC175" s="52"/>
      <c r="AD175" s="52"/>
      <c r="AE175" s="52"/>
      <c r="AF175" s="52">
        <f>SUM(AG156:AG173)+SUM(AI156:AI173)</f>
        <v>392</v>
      </c>
      <c r="AG175" s="52"/>
      <c r="AH175" s="52"/>
      <c r="AI175" s="52"/>
    </row>
    <row r="176" spans="1:35" ht="9.9499999999999993" customHeight="1" x14ac:dyDescent="0.2">
      <c r="A176" s="159" t="s">
        <v>70</v>
      </c>
      <c r="B176" s="160"/>
      <c r="C176" s="160"/>
      <c r="D176" s="160"/>
      <c r="E176" s="160"/>
      <c r="F176" s="160"/>
      <c r="G176" s="160"/>
      <c r="H176" s="161"/>
      <c r="I176" s="52"/>
      <c r="J176" s="162" t="s">
        <v>74</v>
      </c>
      <c r="K176" s="163"/>
      <c r="L176" s="163"/>
      <c r="M176" s="163"/>
      <c r="N176" s="163"/>
      <c r="O176" s="163"/>
      <c r="P176" s="163"/>
      <c r="Q176" s="164"/>
      <c r="R176" s="52"/>
      <c r="S176" s="156" t="s">
        <v>69</v>
      </c>
      <c r="T176" s="157"/>
      <c r="U176" s="157"/>
      <c r="V176" s="157"/>
      <c r="W176" s="157"/>
      <c r="X176" s="157"/>
      <c r="Y176" s="157"/>
      <c r="Z176" s="158"/>
      <c r="AB176" s="165" t="s">
        <v>71</v>
      </c>
      <c r="AC176" s="166"/>
      <c r="AD176" s="166"/>
      <c r="AE176" s="166"/>
      <c r="AF176" s="166"/>
      <c r="AG176" s="166"/>
      <c r="AH176" s="166"/>
      <c r="AI176" s="167"/>
    </row>
    <row r="177" spans="1:35" ht="9.9499999999999993" customHeight="1" x14ac:dyDescent="0.2">
      <c r="A177" s="105"/>
      <c r="B177" s="106"/>
      <c r="C177" s="106"/>
      <c r="D177" s="106"/>
      <c r="E177" s="106"/>
      <c r="F177" s="106"/>
      <c r="G177" s="106"/>
      <c r="H177" s="107"/>
      <c r="J177" s="105"/>
      <c r="K177" s="106"/>
      <c r="L177" s="106"/>
      <c r="M177" s="106"/>
      <c r="N177" s="106"/>
      <c r="O177" s="106"/>
      <c r="P177" s="106"/>
      <c r="Q177" s="107"/>
      <c r="S177" s="105"/>
      <c r="T177" s="106"/>
      <c r="U177" s="106"/>
      <c r="V177" s="106"/>
      <c r="W177" s="106"/>
      <c r="X177" s="106"/>
      <c r="Y177" s="106"/>
      <c r="Z177" s="107"/>
      <c r="AB177" s="105"/>
      <c r="AC177" s="106"/>
      <c r="AD177" s="106"/>
      <c r="AE177" s="106"/>
      <c r="AF177" s="106"/>
      <c r="AG177" s="106"/>
      <c r="AH177" s="106"/>
      <c r="AI177" s="107"/>
    </row>
    <row r="178" spans="1:35" ht="9.9499999999999993" customHeight="1" x14ac:dyDescent="0.2">
      <c r="A178" s="152" t="s">
        <v>155</v>
      </c>
      <c r="B178" s="109"/>
      <c r="C178" s="109"/>
      <c r="D178" s="109"/>
      <c r="E178" s="70"/>
      <c r="F178" s="68" t="s">
        <v>73</v>
      </c>
      <c r="G178" s="58">
        <v>0</v>
      </c>
      <c r="H178" s="71"/>
      <c r="J178" s="108" t="s">
        <v>166</v>
      </c>
      <c r="K178" s="109"/>
      <c r="L178" s="109"/>
      <c r="M178" s="109"/>
      <c r="N178" s="70"/>
      <c r="O178" s="68" t="s">
        <v>73</v>
      </c>
      <c r="P178" s="58">
        <v>0</v>
      </c>
      <c r="Q178" s="71"/>
      <c r="S178" s="152" t="s">
        <v>157</v>
      </c>
      <c r="T178" s="109"/>
      <c r="U178" s="109"/>
      <c r="V178" s="109"/>
      <c r="W178" s="70"/>
      <c r="X178" s="68" t="s">
        <v>73</v>
      </c>
      <c r="Y178" s="58">
        <v>0</v>
      </c>
      <c r="Z178" s="71"/>
      <c r="AB178" s="108" t="s">
        <v>165</v>
      </c>
      <c r="AC178" s="109"/>
      <c r="AD178" s="109"/>
      <c r="AE178" s="109"/>
      <c r="AF178" s="70"/>
      <c r="AG178" s="68" t="s">
        <v>73</v>
      </c>
      <c r="AH178" s="58">
        <v>0</v>
      </c>
      <c r="AI178" s="71"/>
    </row>
    <row r="179" spans="1:35" ht="9.9499999999999993" customHeight="1" x14ac:dyDescent="0.2">
      <c r="A179" s="64"/>
      <c r="H179" s="65"/>
      <c r="J179" s="64"/>
      <c r="Q179" s="65"/>
      <c r="S179" s="64"/>
      <c r="Z179" s="65"/>
      <c r="AB179" s="64"/>
      <c r="AI179" s="65"/>
    </row>
    <row r="180" spans="1:35" ht="9.9499999999999993" customHeight="1" x14ac:dyDescent="0.2">
      <c r="A180" s="101" t="s">
        <v>4</v>
      </c>
      <c r="B180" s="102"/>
      <c r="C180" s="102"/>
      <c r="D180" s="103">
        <v>2022</v>
      </c>
      <c r="E180" s="104"/>
      <c r="F180" s="110" t="s">
        <v>5</v>
      </c>
      <c r="G180" s="111"/>
      <c r="H180" s="112"/>
      <c r="J180" s="101" t="s">
        <v>4</v>
      </c>
      <c r="K180" s="113"/>
      <c r="L180" s="113"/>
      <c r="M180" s="103">
        <v>2022</v>
      </c>
      <c r="N180" s="104"/>
      <c r="O180" s="110" t="s">
        <v>5</v>
      </c>
      <c r="P180" s="110"/>
      <c r="Q180" s="114"/>
      <c r="R180" s="52"/>
      <c r="S180" s="101" t="s">
        <v>4</v>
      </c>
      <c r="T180" s="102"/>
      <c r="U180" s="102"/>
      <c r="V180" s="103">
        <v>2022</v>
      </c>
      <c r="W180" s="104"/>
      <c r="X180" s="110" t="s">
        <v>5</v>
      </c>
      <c r="Y180" s="111"/>
      <c r="Z180" s="112"/>
      <c r="AA180" s="52"/>
      <c r="AB180" s="101" t="s">
        <v>4</v>
      </c>
      <c r="AC180" s="102"/>
      <c r="AD180" s="102"/>
      <c r="AE180" s="103">
        <v>2022</v>
      </c>
      <c r="AF180" s="104"/>
      <c r="AG180" s="110" t="s">
        <v>5</v>
      </c>
      <c r="AH180" s="111"/>
      <c r="AI180" s="112"/>
    </row>
    <row r="181" spans="1:35" ht="9.9499999999999993" customHeight="1" x14ac:dyDescent="0.2">
      <c r="A181" s="66" t="s">
        <v>6</v>
      </c>
      <c r="B181" s="67">
        <v>14</v>
      </c>
      <c r="C181" s="68" t="s">
        <v>7</v>
      </c>
      <c r="D181" s="69">
        <v>14</v>
      </c>
      <c r="E181" s="66" t="s">
        <v>6</v>
      </c>
      <c r="F181" s="67">
        <v>10</v>
      </c>
      <c r="G181" s="68" t="s">
        <v>7</v>
      </c>
      <c r="H181" s="69">
        <v>10</v>
      </c>
      <c r="J181" s="66" t="s">
        <v>6</v>
      </c>
      <c r="K181" s="67">
        <v>13</v>
      </c>
      <c r="L181" s="68" t="s">
        <v>7</v>
      </c>
      <c r="M181" s="69">
        <v>7</v>
      </c>
      <c r="N181" s="66" t="s">
        <v>6</v>
      </c>
      <c r="O181" s="67">
        <v>7</v>
      </c>
      <c r="P181" s="68" t="s">
        <v>7</v>
      </c>
      <c r="Q181" s="69">
        <v>14</v>
      </c>
      <c r="S181" s="66" t="s">
        <v>6</v>
      </c>
      <c r="T181" s="67">
        <v>24</v>
      </c>
      <c r="U181" s="68" t="s">
        <v>7</v>
      </c>
      <c r="V181" s="69">
        <v>10</v>
      </c>
      <c r="W181" s="66" t="s">
        <v>6</v>
      </c>
      <c r="X181" s="67">
        <v>7</v>
      </c>
      <c r="Y181" s="68" t="s">
        <v>7</v>
      </c>
      <c r="Z181" s="69">
        <v>10</v>
      </c>
      <c r="AB181" s="66" t="s">
        <v>6</v>
      </c>
      <c r="AC181" s="67">
        <v>6</v>
      </c>
      <c r="AD181" s="68" t="s">
        <v>7</v>
      </c>
      <c r="AE181" s="69">
        <v>7</v>
      </c>
      <c r="AF181" s="66" t="s">
        <v>6</v>
      </c>
      <c r="AG181" s="67">
        <v>17</v>
      </c>
      <c r="AH181" s="68" t="s">
        <v>7</v>
      </c>
      <c r="AI181" s="69">
        <v>14</v>
      </c>
    </row>
    <row r="182" spans="1:35" ht="9.9499999999999993" customHeight="1" x14ac:dyDescent="0.2">
      <c r="A182" s="66" t="s">
        <v>8</v>
      </c>
      <c r="B182" s="67">
        <v>3</v>
      </c>
      <c r="C182" s="68" t="s">
        <v>9</v>
      </c>
      <c r="D182" s="69">
        <v>7</v>
      </c>
      <c r="E182" s="66" t="s">
        <v>8</v>
      </c>
      <c r="F182" s="67">
        <v>21</v>
      </c>
      <c r="G182" s="68" t="s">
        <v>9</v>
      </c>
      <c r="H182" s="69">
        <v>14</v>
      </c>
      <c r="J182" s="66" t="s">
        <v>8</v>
      </c>
      <c r="K182" s="67">
        <v>7</v>
      </c>
      <c r="L182" s="68" t="s">
        <v>9</v>
      </c>
      <c r="M182" s="69">
        <v>21</v>
      </c>
      <c r="N182" s="66" t="s">
        <v>8</v>
      </c>
      <c r="O182" s="67">
        <v>3</v>
      </c>
      <c r="P182" s="68" t="s">
        <v>9</v>
      </c>
      <c r="Q182" s="69">
        <v>13</v>
      </c>
      <c r="S182" s="66" t="s">
        <v>8</v>
      </c>
      <c r="T182" s="67">
        <v>13</v>
      </c>
      <c r="U182" s="68" t="s">
        <v>9</v>
      </c>
      <c r="V182" s="69">
        <v>21</v>
      </c>
      <c r="W182" s="66" t="s">
        <v>8</v>
      </c>
      <c r="X182" s="67">
        <v>10</v>
      </c>
      <c r="Y182" s="68" t="s">
        <v>9</v>
      </c>
      <c r="Z182" s="69">
        <v>6</v>
      </c>
      <c r="AB182" s="66" t="s">
        <v>8</v>
      </c>
      <c r="AC182" s="67">
        <v>7</v>
      </c>
      <c r="AD182" s="68" t="s">
        <v>9</v>
      </c>
      <c r="AE182" s="69">
        <v>10</v>
      </c>
      <c r="AF182" s="66" t="s">
        <v>8</v>
      </c>
      <c r="AG182" s="67">
        <v>14</v>
      </c>
      <c r="AH182" s="68" t="s">
        <v>9</v>
      </c>
      <c r="AI182" s="69">
        <v>10</v>
      </c>
    </row>
    <row r="183" spans="1:35" ht="9.9499999999999993" customHeight="1" x14ac:dyDescent="0.2">
      <c r="A183" s="66" t="s">
        <v>10</v>
      </c>
      <c r="B183" s="67">
        <v>14</v>
      </c>
      <c r="C183" s="68" t="s">
        <v>11</v>
      </c>
      <c r="D183" s="69">
        <v>17</v>
      </c>
      <c r="E183" s="66" t="s">
        <v>10</v>
      </c>
      <c r="F183" s="67">
        <v>7</v>
      </c>
      <c r="G183" s="68" t="s">
        <v>11</v>
      </c>
      <c r="H183" s="69">
        <v>17</v>
      </c>
      <c r="J183" s="66" t="s">
        <v>10</v>
      </c>
      <c r="K183" s="67">
        <v>17</v>
      </c>
      <c r="L183" s="68" t="s">
        <v>11</v>
      </c>
      <c r="M183" s="69">
        <v>14</v>
      </c>
      <c r="N183" s="66" t="s">
        <v>10</v>
      </c>
      <c r="O183" s="67">
        <v>13</v>
      </c>
      <c r="P183" s="68" t="s">
        <v>11</v>
      </c>
      <c r="Q183" s="69">
        <v>10</v>
      </c>
      <c r="S183" s="66" t="s">
        <v>10</v>
      </c>
      <c r="T183" s="67">
        <v>17</v>
      </c>
      <c r="U183" s="68" t="s">
        <v>11</v>
      </c>
      <c r="V183" s="69">
        <v>17</v>
      </c>
      <c r="W183" s="66" t="s">
        <v>10</v>
      </c>
      <c r="X183" s="67">
        <v>3</v>
      </c>
      <c r="Y183" s="68" t="s">
        <v>11</v>
      </c>
      <c r="Z183" s="69">
        <v>7</v>
      </c>
      <c r="AB183" s="66" t="s">
        <v>10</v>
      </c>
      <c r="AC183" s="67">
        <v>13</v>
      </c>
      <c r="AD183" s="68" t="s">
        <v>11</v>
      </c>
      <c r="AE183" s="69">
        <v>6</v>
      </c>
      <c r="AF183" s="66" t="s">
        <v>10</v>
      </c>
      <c r="AG183" s="67">
        <v>21</v>
      </c>
      <c r="AH183" s="68" t="s">
        <v>11</v>
      </c>
      <c r="AI183" s="69">
        <v>21</v>
      </c>
    </row>
    <row r="184" spans="1:35" ht="9.9499999999999993" customHeight="1" x14ac:dyDescent="0.2">
      <c r="A184" s="66" t="s">
        <v>12</v>
      </c>
      <c r="B184" s="67">
        <v>7</v>
      </c>
      <c r="C184" s="68" t="s">
        <v>13</v>
      </c>
      <c r="D184" s="69">
        <v>7</v>
      </c>
      <c r="E184" s="66" t="s">
        <v>12</v>
      </c>
      <c r="F184" s="67">
        <v>17</v>
      </c>
      <c r="G184" s="68" t="s">
        <v>13</v>
      </c>
      <c r="H184" s="69">
        <v>21</v>
      </c>
      <c r="J184" s="66" t="s">
        <v>12</v>
      </c>
      <c r="K184" s="67">
        <v>10</v>
      </c>
      <c r="L184" s="68" t="s">
        <v>13</v>
      </c>
      <c r="M184" s="69">
        <v>14</v>
      </c>
      <c r="N184" s="66" t="s">
        <v>12</v>
      </c>
      <c r="O184" s="67">
        <v>6</v>
      </c>
      <c r="P184" s="68" t="s">
        <v>13</v>
      </c>
      <c r="Q184" s="69">
        <v>3</v>
      </c>
      <c r="S184" s="66" t="s">
        <v>12</v>
      </c>
      <c r="T184" s="67">
        <v>21</v>
      </c>
      <c r="U184" s="68" t="s">
        <v>13</v>
      </c>
      <c r="V184" s="69">
        <v>21</v>
      </c>
      <c r="W184" s="66" t="s">
        <v>12</v>
      </c>
      <c r="X184" s="67">
        <v>14</v>
      </c>
      <c r="Y184" s="68" t="s">
        <v>13</v>
      </c>
      <c r="Z184" s="69">
        <v>15</v>
      </c>
      <c r="AB184" s="66" t="s">
        <v>12</v>
      </c>
      <c r="AC184" s="67">
        <v>7</v>
      </c>
      <c r="AD184" s="68" t="s">
        <v>13</v>
      </c>
      <c r="AE184" s="69">
        <v>13</v>
      </c>
      <c r="AF184" s="66" t="s">
        <v>12</v>
      </c>
      <c r="AG184" s="67">
        <v>10</v>
      </c>
      <c r="AH184" s="68" t="s">
        <v>13</v>
      </c>
      <c r="AI184" s="69">
        <v>14</v>
      </c>
    </row>
    <row r="185" spans="1:35" ht="9.9499999999999993" customHeight="1" x14ac:dyDescent="0.2">
      <c r="A185" s="66" t="s">
        <v>14</v>
      </c>
      <c r="B185" s="67">
        <v>13</v>
      </c>
      <c r="C185" s="68" t="s">
        <v>15</v>
      </c>
      <c r="D185" s="69">
        <v>17</v>
      </c>
      <c r="E185" s="66" t="s">
        <v>14</v>
      </c>
      <c r="F185" s="67">
        <v>7</v>
      </c>
      <c r="G185" s="68" t="s">
        <v>15</v>
      </c>
      <c r="H185" s="69">
        <v>6</v>
      </c>
      <c r="J185" s="66" t="s">
        <v>14</v>
      </c>
      <c r="K185" s="67">
        <v>21</v>
      </c>
      <c r="L185" s="68" t="s">
        <v>15</v>
      </c>
      <c r="M185" s="69">
        <v>7</v>
      </c>
      <c r="N185" s="66" t="s">
        <v>14</v>
      </c>
      <c r="O185" s="67">
        <v>10</v>
      </c>
      <c r="P185" s="68" t="s">
        <v>15</v>
      </c>
      <c r="Q185" s="69">
        <v>13</v>
      </c>
      <c r="S185" s="66" t="s">
        <v>14</v>
      </c>
      <c r="T185" s="67">
        <v>7</v>
      </c>
      <c r="U185" s="68" t="s">
        <v>15</v>
      </c>
      <c r="V185" s="69">
        <v>14</v>
      </c>
      <c r="W185" s="66" t="s">
        <v>14</v>
      </c>
      <c r="X185" s="67">
        <v>7</v>
      </c>
      <c r="Y185" s="68" t="s">
        <v>15</v>
      </c>
      <c r="Z185" s="69">
        <v>13</v>
      </c>
      <c r="AB185" s="66" t="s">
        <v>14</v>
      </c>
      <c r="AC185" s="67">
        <v>14</v>
      </c>
      <c r="AD185" s="68" t="s">
        <v>15</v>
      </c>
      <c r="AE185" s="69">
        <v>7</v>
      </c>
      <c r="AF185" s="66" t="s">
        <v>14</v>
      </c>
      <c r="AG185" s="67">
        <v>21</v>
      </c>
      <c r="AH185" s="68" t="s">
        <v>15</v>
      </c>
      <c r="AI185" s="69">
        <v>10</v>
      </c>
    </row>
    <row r="186" spans="1:35" ht="9.9499999999999993" customHeight="1" x14ac:dyDescent="0.2">
      <c r="A186" s="66" t="s">
        <v>16</v>
      </c>
      <c r="B186" s="67">
        <v>21</v>
      </c>
      <c r="C186" s="68" t="s">
        <v>17</v>
      </c>
      <c r="D186" s="69">
        <v>21</v>
      </c>
      <c r="E186" s="66" t="s">
        <v>16</v>
      </c>
      <c r="F186" s="67">
        <v>13</v>
      </c>
      <c r="G186" s="68" t="s">
        <v>17</v>
      </c>
      <c r="H186" s="69">
        <v>13</v>
      </c>
      <c r="J186" s="66" t="s">
        <v>16</v>
      </c>
      <c r="K186" s="67">
        <v>14</v>
      </c>
      <c r="L186" s="68" t="s">
        <v>17</v>
      </c>
      <c r="M186" s="69">
        <v>10</v>
      </c>
      <c r="N186" s="66" t="s">
        <v>16</v>
      </c>
      <c r="O186" s="67">
        <v>14</v>
      </c>
      <c r="P186" s="68" t="s">
        <v>17</v>
      </c>
      <c r="Q186" s="69">
        <v>10</v>
      </c>
      <c r="S186" s="66" t="s">
        <v>16</v>
      </c>
      <c r="T186" s="67">
        <v>24</v>
      </c>
      <c r="U186" s="68" t="s">
        <v>17</v>
      </c>
      <c r="V186" s="69">
        <v>10</v>
      </c>
      <c r="W186" s="66" t="s">
        <v>16</v>
      </c>
      <c r="X186" s="67">
        <v>8</v>
      </c>
      <c r="Y186" s="68" t="s">
        <v>17</v>
      </c>
      <c r="Z186" s="69">
        <v>14</v>
      </c>
      <c r="AB186" s="66" t="s">
        <v>16</v>
      </c>
      <c r="AC186" s="67">
        <v>7</v>
      </c>
      <c r="AD186" s="68" t="s">
        <v>17</v>
      </c>
      <c r="AE186" s="69">
        <v>7</v>
      </c>
      <c r="AF186" s="66" t="s">
        <v>16</v>
      </c>
      <c r="AG186" s="67">
        <v>17</v>
      </c>
      <c r="AH186" s="68" t="s">
        <v>17</v>
      </c>
      <c r="AI186" s="69">
        <v>7</v>
      </c>
    </row>
    <row r="187" spans="1:35" ht="9.9499999999999993" customHeight="1" x14ac:dyDescent="0.2">
      <c r="A187" s="66" t="s">
        <v>18</v>
      </c>
      <c r="B187" s="67">
        <v>13</v>
      </c>
      <c r="C187" s="68" t="s">
        <v>19</v>
      </c>
      <c r="D187" s="69">
        <v>10</v>
      </c>
      <c r="E187" s="66" t="s">
        <v>18</v>
      </c>
      <c r="F187" s="67">
        <v>21</v>
      </c>
      <c r="G187" s="68" t="s">
        <v>19</v>
      </c>
      <c r="H187" s="69">
        <v>10</v>
      </c>
      <c r="J187" s="66" t="s">
        <v>18</v>
      </c>
      <c r="K187" s="67">
        <v>21</v>
      </c>
      <c r="L187" s="68" t="s">
        <v>19</v>
      </c>
      <c r="M187" s="69">
        <v>21</v>
      </c>
      <c r="N187" s="66" t="s">
        <v>18</v>
      </c>
      <c r="O187" s="67">
        <v>7</v>
      </c>
      <c r="P187" s="68" t="s">
        <v>19</v>
      </c>
      <c r="Q187" s="69">
        <v>13</v>
      </c>
      <c r="S187" s="66" t="s">
        <v>18</v>
      </c>
      <c r="T187" s="67">
        <v>10</v>
      </c>
      <c r="U187" s="68" t="s">
        <v>19</v>
      </c>
      <c r="V187" s="69">
        <v>21</v>
      </c>
      <c r="W187" s="66" t="s">
        <v>18</v>
      </c>
      <c r="X187" s="67">
        <v>10</v>
      </c>
      <c r="Y187" s="68" t="s">
        <v>19</v>
      </c>
      <c r="Z187" s="69">
        <v>7</v>
      </c>
      <c r="AB187" s="66" t="s">
        <v>18</v>
      </c>
      <c r="AC187" s="67">
        <v>0</v>
      </c>
      <c r="AD187" s="68" t="s">
        <v>19</v>
      </c>
      <c r="AE187" s="69">
        <v>3</v>
      </c>
      <c r="AF187" s="66" t="s">
        <v>18</v>
      </c>
      <c r="AG187" s="67">
        <v>24</v>
      </c>
      <c r="AH187" s="68" t="s">
        <v>19</v>
      </c>
      <c r="AI187" s="69">
        <v>10</v>
      </c>
    </row>
    <row r="188" spans="1:35" ht="9.9499999999999993" customHeight="1" x14ac:dyDescent="0.2">
      <c r="A188" s="66" t="s">
        <v>20</v>
      </c>
      <c r="B188" s="67">
        <v>7</v>
      </c>
      <c r="C188" s="68" t="s">
        <v>21</v>
      </c>
      <c r="D188" s="69">
        <v>7</v>
      </c>
      <c r="E188" s="66" t="s">
        <v>20</v>
      </c>
      <c r="F188" s="67">
        <v>10</v>
      </c>
      <c r="G188" s="68" t="s">
        <v>21</v>
      </c>
      <c r="H188" s="69">
        <v>21</v>
      </c>
      <c r="J188" s="66" t="s">
        <v>20</v>
      </c>
      <c r="K188" s="67">
        <v>13</v>
      </c>
      <c r="L188" s="68" t="s">
        <v>21</v>
      </c>
      <c r="M188" s="69">
        <v>14</v>
      </c>
      <c r="N188" s="66" t="s">
        <v>20</v>
      </c>
      <c r="O188" s="67">
        <v>10</v>
      </c>
      <c r="P188" s="68" t="s">
        <v>21</v>
      </c>
      <c r="Q188" s="69">
        <v>14</v>
      </c>
      <c r="S188" s="66" t="s">
        <v>20</v>
      </c>
      <c r="T188" s="67">
        <v>14</v>
      </c>
      <c r="U188" s="68" t="s">
        <v>21</v>
      </c>
      <c r="V188" s="69">
        <v>14</v>
      </c>
      <c r="W188" s="66" t="s">
        <v>20</v>
      </c>
      <c r="X188" s="67">
        <v>13</v>
      </c>
      <c r="Y188" s="68" t="s">
        <v>21</v>
      </c>
      <c r="Z188" s="69">
        <v>7</v>
      </c>
      <c r="AB188" s="66" t="s">
        <v>20</v>
      </c>
      <c r="AC188" s="67">
        <v>7</v>
      </c>
      <c r="AD188" s="68" t="s">
        <v>21</v>
      </c>
      <c r="AE188" s="69">
        <v>7</v>
      </c>
      <c r="AF188" s="66" t="s">
        <v>20</v>
      </c>
      <c r="AG188" s="67">
        <v>7</v>
      </c>
      <c r="AH188" s="68" t="s">
        <v>21</v>
      </c>
      <c r="AI188" s="69">
        <v>21</v>
      </c>
    </row>
    <row r="189" spans="1:35" ht="9.9499999999999993" customHeight="1" x14ac:dyDescent="0.2">
      <c r="A189" s="66" t="s">
        <v>22</v>
      </c>
      <c r="B189" s="67">
        <v>21</v>
      </c>
      <c r="C189" s="68" t="s">
        <v>23</v>
      </c>
      <c r="D189" s="69">
        <v>17</v>
      </c>
      <c r="E189" s="66" t="s">
        <v>22</v>
      </c>
      <c r="F189" s="67">
        <v>14</v>
      </c>
      <c r="G189" s="68" t="s">
        <v>23</v>
      </c>
      <c r="H189" s="69">
        <v>13</v>
      </c>
      <c r="J189" s="66" t="s">
        <v>22</v>
      </c>
      <c r="K189" s="67">
        <v>17</v>
      </c>
      <c r="L189" s="68" t="s">
        <v>23</v>
      </c>
      <c r="M189" s="69">
        <v>17</v>
      </c>
      <c r="N189" s="66" t="s">
        <v>22</v>
      </c>
      <c r="O189" s="67">
        <v>17</v>
      </c>
      <c r="P189" s="68" t="s">
        <v>23</v>
      </c>
      <c r="Q189" s="69">
        <v>7</v>
      </c>
      <c r="S189" s="66" t="s">
        <v>22</v>
      </c>
      <c r="T189" s="67">
        <v>21</v>
      </c>
      <c r="U189" s="68" t="s">
        <v>23</v>
      </c>
      <c r="V189" s="69">
        <v>13</v>
      </c>
      <c r="W189" s="66" t="s">
        <v>22</v>
      </c>
      <c r="X189" s="67">
        <v>10</v>
      </c>
      <c r="Y189" s="68" t="s">
        <v>23</v>
      </c>
      <c r="Z189" s="69">
        <v>3</v>
      </c>
      <c r="AB189" s="66" t="s">
        <v>22</v>
      </c>
      <c r="AC189" s="67">
        <v>13</v>
      </c>
      <c r="AD189" s="68" t="s">
        <v>23</v>
      </c>
      <c r="AE189" s="69">
        <v>0</v>
      </c>
      <c r="AF189" s="66" t="s">
        <v>22</v>
      </c>
      <c r="AG189" s="67">
        <v>17</v>
      </c>
      <c r="AH189" s="68" t="s">
        <v>23</v>
      </c>
      <c r="AI189" s="69">
        <v>13</v>
      </c>
    </row>
    <row r="190" spans="1:35" ht="9.9499999999999993" customHeight="1" x14ac:dyDescent="0.2">
      <c r="A190" s="66" t="s">
        <v>24</v>
      </c>
      <c r="B190" s="67">
        <v>13</v>
      </c>
      <c r="C190" s="68" t="s">
        <v>25</v>
      </c>
      <c r="D190" s="69">
        <v>14</v>
      </c>
      <c r="E190" s="66" t="s">
        <v>24</v>
      </c>
      <c r="F190" s="67">
        <v>17</v>
      </c>
      <c r="G190" s="68" t="s">
        <v>25</v>
      </c>
      <c r="H190" s="69">
        <v>14</v>
      </c>
      <c r="J190" s="66" t="s">
        <v>24</v>
      </c>
      <c r="K190" s="67">
        <v>14</v>
      </c>
      <c r="L190" s="68" t="s">
        <v>25</v>
      </c>
      <c r="M190" s="69">
        <v>10</v>
      </c>
      <c r="N190" s="66" t="s">
        <v>24</v>
      </c>
      <c r="O190" s="67">
        <v>7</v>
      </c>
      <c r="P190" s="68" t="s">
        <v>25</v>
      </c>
      <c r="Q190" s="69">
        <v>10</v>
      </c>
      <c r="S190" s="66" t="s">
        <v>24</v>
      </c>
      <c r="T190" s="67">
        <v>17</v>
      </c>
      <c r="U190" s="68" t="s">
        <v>25</v>
      </c>
      <c r="V190" s="69">
        <v>21</v>
      </c>
      <c r="W190" s="66" t="s">
        <v>24</v>
      </c>
      <c r="X190" s="67">
        <v>13</v>
      </c>
      <c r="Y190" s="68" t="s">
        <v>25</v>
      </c>
      <c r="Z190" s="69">
        <v>14</v>
      </c>
      <c r="AB190" s="66" t="s">
        <v>24</v>
      </c>
      <c r="AC190" s="67">
        <v>7</v>
      </c>
      <c r="AD190" s="68" t="s">
        <v>25</v>
      </c>
      <c r="AE190" s="69">
        <v>7</v>
      </c>
      <c r="AF190" s="66" t="s">
        <v>24</v>
      </c>
      <c r="AG190" s="67">
        <v>10</v>
      </c>
      <c r="AH190" s="68" t="s">
        <v>25</v>
      </c>
      <c r="AI190" s="69">
        <v>14</v>
      </c>
    </row>
    <row r="191" spans="1:35" ht="9.9499999999999993" customHeight="1" x14ac:dyDescent="0.2">
      <c r="A191" s="66" t="s">
        <v>26</v>
      </c>
      <c r="B191" s="67">
        <v>7</v>
      </c>
      <c r="C191" s="68" t="s">
        <v>27</v>
      </c>
      <c r="D191" s="69">
        <v>7</v>
      </c>
      <c r="E191" s="66" t="s">
        <v>26</v>
      </c>
      <c r="F191" s="67">
        <v>14</v>
      </c>
      <c r="G191" s="68" t="s">
        <v>27</v>
      </c>
      <c r="H191" s="69">
        <v>7</v>
      </c>
      <c r="J191" s="66" t="s">
        <v>26</v>
      </c>
      <c r="K191" s="67">
        <v>7</v>
      </c>
      <c r="L191" s="68" t="s">
        <v>27</v>
      </c>
      <c r="M191" s="69">
        <v>21</v>
      </c>
      <c r="N191" s="66" t="s">
        <v>26</v>
      </c>
      <c r="O191" s="67">
        <v>7</v>
      </c>
      <c r="P191" s="68" t="s">
        <v>27</v>
      </c>
      <c r="Q191" s="69">
        <v>17</v>
      </c>
      <c r="S191" s="66" t="s">
        <v>26</v>
      </c>
      <c r="T191" s="67">
        <v>14</v>
      </c>
      <c r="U191" s="68" t="s">
        <v>27</v>
      </c>
      <c r="V191" s="69">
        <v>17</v>
      </c>
      <c r="W191" s="66" t="s">
        <v>26</v>
      </c>
      <c r="X191" s="67">
        <v>14</v>
      </c>
      <c r="Y191" s="68" t="s">
        <v>27</v>
      </c>
      <c r="Z191" s="69">
        <v>17</v>
      </c>
      <c r="AB191" s="66" t="s">
        <v>26</v>
      </c>
      <c r="AC191" s="67">
        <v>7</v>
      </c>
      <c r="AD191" s="68" t="s">
        <v>27</v>
      </c>
      <c r="AE191" s="69">
        <v>10</v>
      </c>
      <c r="AF191" s="66" t="s">
        <v>26</v>
      </c>
      <c r="AG191" s="67">
        <v>14</v>
      </c>
      <c r="AH191" s="68" t="s">
        <v>27</v>
      </c>
      <c r="AI191" s="69">
        <v>28</v>
      </c>
    </row>
    <row r="192" spans="1:35" ht="9.9499999999999993" customHeight="1" x14ac:dyDescent="0.2">
      <c r="A192" s="66" t="s">
        <v>28</v>
      </c>
      <c r="B192" s="67">
        <v>17</v>
      </c>
      <c r="C192" s="68" t="s">
        <v>29</v>
      </c>
      <c r="D192" s="69">
        <v>10</v>
      </c>
      <c r="E192" s="66" t="s">
        <v>28</v>
      </c>
      <c r="F192" s="67">
        <v>13</v>
      </c>
      <c r="G192" s="68" t="s">
        <v>29</v>
      </c>
      <c r="H192" s="69">
        <v>21</v>
      </c>
      <c r="J192" s="66" t="s">
        <v>28</v>
      </c>
      <c r="K192" s="67">
        <v>13</v>
      </c>
      <c r="L192" s="68" t="s">
        <v>29</v>
      </c>
      <c r="M192" s="69">
        <v>14</v>
      </c>
      <c r="N192" s="66" t="s">
        <v>28</v>
      </c>
      <c r="O192" s="67">
        <v>10</v>
      </c>
      <c r="P192" s="68" t="s">
        <v>29</v>
      </c>
      <c r="Q192" s="69">
        <v>7</v>
      </c>
      <c r="S192" s="66" t="s">
        <v>28</v>
      </c>
      <c r="T192" s="67">
        <v>13</v>
      </c>
      <c r="U192" s="68" t="s">
        <v>29</v>
      </c>
      <c r="V192" s="69">
        <v>24</v>
      </c>
      <c r="W192" s="66" t="s">
        <v>28</v>
      </c>
      <c r="X192" s="67">
        <v>7</v>
      </c>
      <c r="Y192" s="68" t="s">
        <v>29</v>
      </c>
      <c r="Z192" s="69">
        <v>10</v>
      </c>
      <c r="AB192" s="66" t="s">
        <v>28</v>
      </c>
      <c r="AC192" s="67">
        <v>3</v>
      </c>
      <c r="AD192" s="68" t="s">
        <v>29</v>
      </c>
      <c r="AE192" s="69">
        <v>13</v>
      </c>
      <c r="AF192" s="66" t="s">
        <v>28</v>
      </c>
      <c r="AG192" s="67">
        <v>24</v>
      </c>
      <c r="AH192" s="68" t="s">
        <v>29</v>
      </c>
      <c r="AI192" s="69">
        <v>14</v>
      </c>
    </row>
    <row r="193" spans="1:35" ht="9.9499999999999993" customHeight="1" x14ac:dyDescent="0.2">
      <c r="A193" s="66" t="s">
        <v>30</v>
      </c>
      <c r="B193" s="67">
        <v>14</v>
      </c>
      <c r="C193" s="68" t="s">
        <v>31</v>
      </c>
      <c r="D193" s="69">
        <v>14</v>
      </c>
      <c r="E193" s="66" t="s">
        <v>30</v>
      </c>
      <c r="F193" s="67">
        <v>17</v>
      </c>
      <c r="G193" s="68" t="s">
        <v>31</v>
      </c>
      <c r="H193" s="69">
        <v>10</v>
      </c>
      <c r="J193" s="66" t="s">
        <v>30</v>
      </c>
      <c r="K193" s="67">
        <v>14</v>
      </c>
      <c r="L193" s="68" t="s">
        <v>31</v>
      </c>
      <c r="M193" s="69">
        <v>10</v>
      </c>
      <c r="N193" s="66" t="s">
        <v>30</v>
      </c>
      <c r="O193" s="67">
        <v>6</v>
      </c>
      <c r="P193" s="68" t="s">
        <v>31</v>
      </c>
      <c r="Q193" s="69">
        <v>0</v>
      </c>
      <c r="S193" s="66" t="s">
        <v>30</v>
      </c>
      <c r="T193" s="67">
        <v>24</v>
      </c>
      <c r="U193" s="68" t="s">
        <v>31</v>
      </c>
      <c r="V193" s="69">
        <v>14</v>
      </c>
      <c r="W193" s="66" t="s">
        <v>30</v>
      </c>
      <c r="X193" s="67">
        <v>10</v>
      </c>
      <c r="Y193" s="68" t="s">
        <v>31</v>
      </c>
      <c r="Z193" s="69">
        <v>7</v>
      </c>
      <c r="AB193" s="66" t="s">
        <v>30</v>
      </c>
      <c r="AC193" s="67">
        <v>14</v>
      </c>
      <c r="AD193" s="68" t="s">
        <v>31</v>
      </c>
      <c r="AE193" s="69">
        <v>10</v>
      </c>
      <c r="AF193" s="66" t="s">
        <v>30</v>
      </c>
      <c r="AG193" s="67">
        <v>13</v>
      </c>
      <c r="AH193" s="68" t="s">
        <v>31</v>
      </c>
      <c r="AI193" s="69">
        <v>17</v>
      </c>
    </row>
    <row r="194" spans="1:35" ht="9.9499999999999993" customHeight="1" x14ac:dyDescent="0.2">
      <c r="A194" s="66" t="s">
        <v>32</v>
      </c>
      <c r="B194" s="67">
        <v>7</v>
      </c>
      <c r="C194" s="68" t="s">
        <v>33</v>
      </c>
      <c r="D194" s="69">
        <v>14</v>
      </c>
      <c r="E194" s="66" t="s">
        <v>32</v>
      </c>
      <c r="F194" s="67">
        <v>14</v>
      </c>
      <c r="G194" s="68" t="s">
        <v>33</v>
      </c>
      <c r="H194" s="69">
        <v>7</v>
      </c>
      <c r="J194" s="66" t="s">
        <v>32</v>
      </c>
      <c r="K194" s="67">
        <v>7</v>
      </c>
      <c r="L194" s="68" t="s">
        <v>33</v>
      </c>
      <c r="M194" s="69">
        <v>17</v>
      </c>
      <c r="N194" s="66" t="s">
        <v>32</v>
      </c>
      <c r="O194" s="67">
        <v>0</v>
      </c>
      <c r="P194" s="68" t="s">
        <v>33</v>
      </c>
      <c r="Q194" s="69">
        <v>10</v>
      </c>
      <c r="S194" s="66" t="s">
        <v>32</v>
      </c>
      <c r="T194" s="67">
        <v>21</v>
      </c>
      <c r="U194" s="68" t="s">
        <v>33</v>
      </c>
      <c r="V194" s="69">
        <v>21</v>
      </c>
      <c r="W194" s="66" t="s">
        <v>32</v>
      </c>
      <c r="X194" s="67">
        <v>6</v>
      </c>
      <c r="Y194" s="68" t="s">
        <v>33</v>
      </c>
      <c r="Z194" s="69">
        <v>13</v>
      </c>
      <c r="AB194" s="66" t="s">
        <v>32</v>
      </c>
      <c r="AC194" s="67">
        <v>10</v>
      </c>
      <c r="AD194" s="68" t="s">
        <v>33</v>
      </c>
      <c r="AE194" s="69">
        <v>6</v>
      </c>
      <c r="AF194" s="66" t="s">
        <v>32</v>
      </c>
      <c r="AG194" s="67">
        <v>17</v>
      </c>
      <c r="AH194" s="68" t="s">
        <v>33</v>
      </c>
      <c r="AI194" s="69">
        <v>21</v>
      </c>
    </row>
    <row r="195" spans="1:35" ht="9.9499999999999993" customHeight="1" x14ac:dyDescent="0.2">
      <c r="A195" s="66" t="s">
        <v>34</v>
      </c>
      <c r="B195" s="67">
        <v>14</v>
      </c>
      <c r="C195" s="68" t="s">
        <v>35</v>
      </c>
      <c r="D195" s="69">
        <v>17</v>
      </c>
      <c r="E195" s="66" t="s">
        <v>34</v>
      </c>
      <c r="F195" s="67">
        <v>21</v>
      </c>
      <c r="G195" s="68" t="s">
        <v>35</v>
      </c>
      <c r="H195" s="69">
        <v>17</v>
      </c>
      <c r="J195" s="66" t="s">
        <v>34</v>
      </c>
      <c r="K195" s="67">
        <v>14</v>
      </c>
      <c r="L195" s="68" t="s">
        <v>35</v>
      </c>
      <c r="M195" s="69">
        <v>14</v>
      </c>
      <c r="N195" s="66" t="s">
        <v>34</v>
      </c>
      <c r="O195" s="67">
        <v>3</v>
      </c>
      <c r="P195" s="68" t="s">
        <v>35</v>
      </c>
      <c r="Q195" s="69">
        <v>3</v>
      </c>
      <c r="S195" s="66" t="s">
        <v>34</v>
      </c>
      <c r="T195" s="67">
        <v>7</v>
      </c>
      <c r="U195" s="68" t="s">
        <v>35</v>
      </c>
      <c r="V195" s="69">
        <v>24</v>
      </c>
      <c r="W195" s="66" t="s">
        <v>34</v>
      </c>
      <c r="X195" s="67">
        <v>10</v>
      </c>
      <c r="Y195" s="68" t="s">
        <v>35</v>
      </c>
      <c r="Z195" s="69">
        <v>10</v>
      </c>
      <c r="AB195" s="66" t="s">
        <v>34</v>
      </c>
      <c r="AC195" s="67">
        <v>3</v>
      </c>
      <c r="AD195" s="68" t="s">
        <v>35</v>
      </c>
      <c r="AE195" s="69">
        <v>14</v>
      </c>
      <c r="AF195" s="66" t="s">
        <v>34</v>
      </c>
      <c r="AG195" s="67">
        <v>7</v>
      </c>
      <c r="AH195" s="68" t="s">
        <v>35</v>
      </c>
      <c r="AI195" s="69">
        <v>14</v>
      </c>
    </row>
    <row r="196" spans="1:35" ht="9.9499999999999993" customHeight="1" x14ac:dyDescent="0.2">
      <c r="A196" s="66" t="s">
        <v>36</v>
      </c>
      <c r="B196" s="67">
        <v>13</v>
      </c>
      <c r="C196" s="68" t="s">
        <v>37</v>
      </c>
      <c r="D196" s="69">
        <v>7</v>
      </c>
      <c r="E196" s="66" t="s">
        <v>36</v>
      </c>
      <c r="F196" s="67">
        <v>14</v>
      </c>
      <c r="G196" s="68" t="s">
        <v>37</v>
      </c>
      <c r="H196" s="69">
        <v>7</v>
      </c>
      <c r="J196" s="66" t="s">
        <v>36</v>
      </c>
      <c r="K196" s="67">
        <v>10</v>
      </c>
      <c r="L196" s="68" t="s">
        <v>37</v>
      </c>
      <c r="M196" s="69">
        <v>21</v>
      </c>
      <c r="N196" s="66" t="s">
        <v>36</v>
      </c>
      <c r="O196" s="67">
        <v>7</v>
      </c>
      <c r="P196" s="68" t="s">
        <v>37</v>
      </c>
      <c r="Q196" s="69">
        <v>7</v>
      </c>
      <c r="S196" s="66" t="s">
        <v>36</v>
      </c>
      <c r="T196" s="67">
        <v>14</v>
      </c>
      <c r="U196" s="68" t="s">
        <v>37</v>
      </c>
      <c r="V196" s="69">
        <v>10</v>
      </c>
      <c r="W196" s="66" t="s">
        <v>36</v>
      </c>
      <c r="X196" s="67">
        <v>7</v>
      </c>
      <c r="Y196" s="68" t="s">
        <v>37</v>
      </c>
      <c r="Z196" s="69">
        <v>7</v>
      </c>
      <c r="AB196" s="66" t="s">
        <v>36</v>
      </c>
      <c r="AC196" s="67">
        <v>14</v>
      </c>
      <c r="AD196" s="68" t="s">
        <v>37</v>
      </c>
      <c r="AE196" s="69">
        <v>0</v>
      </c>
      <c r="AF196" s="66" t="s">
        <v>36</v>
      </c>
      <c r="AG196" s="67">
        <v>21</v>
      </c>
      <c r="AH196" s="68" t="s">
        <v>37</v>
      </c>
      <c r="AI196" s="69">
        <v>7</v>
      </c>
    </row>
    <row r="197" spans="1:35" ht="9.9499999999999993" customHeight="1" x14ac:dyDescent="0.2">
      <c r="A197" s="66" t="s">
        <v>38</v>
      </c>
      <c r="B197" s="67">
        <v>10</v>
      </c>
      <c r="C197" s="68" t="s">
        <v>39</v>
      </c>
      <c r="D197" s="69">
        <v>13</v>
      </c>
      <c r="E197" s="66" t="s">
        <v>38</v>
      </c>
      <c r="F197" s="67">
        <v>7</v>
      </c>
      <c r="G197" s="68" t="s">
        <v>39</v>
      </c>
      <c r="H197" s="69">
        <v>14</v>
      </c>
      <c r="J197" s="66" t="s">
        <v>38</v>
      </c>
      <c r="K197" s="67">
        <v>10</v>
      </c>
      <c r="L197" s="68" t="s">
        <v>39</v>
      </c>
      <c r="M197" s="69">
        <v>7</v>
      </c>
      <c r="N197" s="66" t="s">
        <v>38</v>
      </c>
      <c r="O197" s="67">
        <v>14</v>
      </c>
      <c r="P197" s="68" t="s">
        <v>39</v>
      </c>
      <c r="Q197" s="69">
        <v>0</v>
      </c>
      <c r="S197" s="66" t="s">
        <v>38</v>
      </c>
      <c r="T197" s="67">
        <v>21</v>
      </c>
      <c r="U197" s="68" t="s">
        <v>39</v>
      </c>
      <c r="V197" s="69">
        <v>21</v>
      </c>
      <c r="W197" s="66" t="s">
        <v>38</v>
      </c>
      <c r="X197" s="67">
        <v>7</v>
      </c>
      <c r="Y197" s="68" t="s">
        <v>39</v>
      </c>
      <c r="Z197" s="69">
        <v>3</v>
      </c>
      <c r="AB197" s="66" t="s">
        <v>38</v>
      </c>
      <c r="AC197" s="67">
        <v>13</v>
      </c>
      <c r="AD197" s="68" t="s">
        <v>39</v>
      </c>
      <c r="AE197" s="69">
        <v>14</v>
      </c>
      <c r="AF197" s="66" t="s">
        <v>38</v>
      </c>
      <c r="AG197" s="67">
        <v>14</v>
      </c>
      <c r="AH197" s="68" t="s">
        <v>39</v>
      </c>
      <c r="AI197" s="69">
        <v>17</v>
      </c>
    </row>
    <row r="198" spans="1:35" ht="9.9499999999999993" customHeight="1" x14ac:dyDescent="0.2">
      <c r="A198" s="66" t="s">
        <v>40</v>
      </c>
      <c r="B198" s="67">
        <v>17</v>
      </c>
      <c r="C198" s="68" t="s">
        <v>41</v>
      </c>
      <c r="D198" s="69">
        <v>21</v>
      </c>
      <c r="E198" s="66" t="s">
        <v>40</v>
      </c>
      <c r="F198" s="67">
        <v>13</v>
      </c>
      <c r="G198" s="68" t="s">
        <v>41</v>
      </c>
      <c r="H198" s="69">
        <v>14</v>
      </c>
      <c r="J198" s="66" t="s">
        <v>40</v>
      </c>
      <c r="K198" s="67">
        <v>7</v>
      </c>
      <c r="L198" s="68" t="s">
        <v>41</v>
      </c>
      <c r="M198" s="69">
        <v>10</v>
      </c>
      <c r="N198" s="66" t="s">
        <v>40</v>
      </c>
      <c r="O198" s="67">
        <v>7</v>
      </c>
      <c r="P198" s="68" t="s">
        <v>41</v>
      </c>
      <c r="Q198" s="69">
        <v>7</v>
      </c>
      <c r="S198" s="66" t="s">
        <v>40</v>
      </c>
      <c r="T198" s="67">
        <v>10</v>
      </c>
      <c r="U198" s="68" t="s">
        <v>41</v>
      </c>
      <c r="V198" s="69">
        <v>14</v>
      </c>
      <c r="W198" s="66" t="s">
        <v>40</v>
      </c>
      <c r="X198" s="67">
        <v>10</v>
      </c>
      <c r="Y198" s="68" t="s">
        <v>41</v>
      </c>
      <c r="Z198" s="69">
        <v>7</v>
      </c>
      <c r="AB198" s="66" t="s">
        <v>40</v>
      </c>
      <c r="AC198" s="67">
        <v>7</v>
      </c>
      <c r="AD198" s="68" t="s">
        <v>41</v>
      </c>
      <c r="AE198" s="69">
        <v>7</v>
      </c>
      <c r="AF198" s="66" t="s">
        <v>40</v>
      </c>
      <c r="AG198" s="67">
        <v>17</v>
      </c>
      <c r="AH198" s="68" t="s">
        <v>41</v>
      </c>
      <c r="AI198" s="69">
        <v>14</v>
      </c>
    </row>
    <row r="199" spans="1:35" ht="9.9499999999999993" customHeight="1" x14ac:dyDescent="0.2">
      <c r="A199" s="138" t="s">
        <v>72</v>
      </c>
      <c r="B199" s="139"/>
      <c r="C199" s="139"/>
      <c r="D199" s="139"/>
      <c r="E199" s="139" t="s">
        <v>110</v>
      </c>
      <c r="F199" s="139"/>
      <c r="G199" s="139"/>
      <c r="H199" s="140"/>
      <c r="I199" s="52"/>
      <c r="J199" s="141" t="s">
        <v>72</v>
      </c>
      <c r="K199" s="142"/>
      <c r="L199" s="142"/>
      <c r="M199" s="142"/>
      <c r="N199" s="142" t="s">
        <v>110</v>
      </c>
      <c r="O199" s="142"/>
      <c r="P199" s="142"/>
      <c r="Q199" s="143"/>
      <c r="R199" s="52"/>
      <c r="S199" s="135" t="s">
        <v>72</v>
      </c>
      <c r="T199" s="136"/>
      <c r="U199" s="136"/>
      <c r="V199" s="136"/>
      <c r="W199" s="136" t="s">
        <v>110</v>
      </c>
      <c r="X199" s="136"/>
      <c r="Y199" s="136"/>
      <c r="Z199" s="137"/>
      <c r="AB199" s="148" t="s">
        <v>72</v>
      </c>
      <c r="AC199" s="149"/>
      <c r="AD199" s="149"/>
      <c r="AE199" s="149"/>
      <c r="AF199" s="149" t="s">
        <v>110</v>
      </c>
      <c r="AG199" s="149"/>
      <c r="AH199" s="149"/>
      <c r="AI199" s="150"/>
    </row>
    <row r="200" spans="1:35" ht="9.9499999999999993" customHeight="1" x14ac:dyDescent="0.2">
      <c r="A200" s="51">
        <f>SUM(B181:B198)+SUM(D181:D198)</f>
        <v>459</v>
      </c>
      <c r="E200" s="51">
        <f>SUM(F181:F198)+SUM(H181:H198)</f>
        <v>486</v>
      </c>
      <c r="J200" s="51">
        <f>SUM(K181:K198)+SUM(M181:M198)</f>
        <v>478</v>
      </c>
      <c r="N200" s="51">
        <f>SUM(O181:O198)+SUM(Q181:Q198)</f>
        <v>306</v>
      </c>
      <c r="S200" s="51">
        <f>SUM(T181:T198)+SUM(V181:V198)</f>
        <v>599</v>
      </c>
      <c r="W200" s="51">
        <f>SUM(X181:X198)+SUM(Z181:Z198)</f>
        <v>336</v>
      </c>
      <c r="AB200" s="51">
        <f>SUM(AC181:AC198)+SUM(AE181:AE198)</f>
        <v>293</v>
      </c>
      <c r="AF200" s="51">
        <f>SUM(AG181:AG198)+SUM(AI181:AI198)</f>
        <v>551</v>
      </c>
    </row>
    <row r="201" spans="1:35" ht="9.9499999999999993" customHeight="1" x14ac:dyDescent="0.2"/>
  </sheetData>
  <mergeCells count="289">
    <mergeCell ref="O5:Q5"/>
    <mergeCell ref="S3:V3"/>
    <mergeCell ref="S4:V4"/>
    <mergeCell ref="AB3:AE3"/>
    <mergeCell ref="A3:D3"/>
    <mergeCell ref="J3:M3"/>
    <mergeCell ref="AB5:AD5"/>
    <mergeCell ref="AE5:AF5"/>
    <mergeCell ref="M5:N5"/>
    <mergeCell ref="S5:U5"/>
    <mergeCell ref="X5:Z5"/>
    <mergeCell ref="A5:C5"/>
    <mergeCell ref="D5:E5"/>
    <mergeCell ref="F5:H5"/>
    <mergeCell ref="V5:W5"/>
    <mergeCell ref="J5:L5"/>
    <mergeCell ref="S1:Z1"/>
    <mergeCell ref="AB1:AI1"/>
    <mergeCell ref="A1:H1"/>
    <mergeCell ref="J1:Q1"/>
    <mergeCell ref="S2:V2"/>
    <mergeCell ref="W2:Z2"/>
    <mergeCell ref="AB2:AE2"/>
    <mergeCell ref="AF2:AI2"/>
    <mergeCell ref="A2:D2"/>
    <mergeCell ref="E2:H2"/>
    <mergeCell ref="J2:M2"/>
    <mergeCell ref="N2:Q2"/>
    <mergeCell ref="AB26:AI26"/>
    <mergeCell ref="A26:H26"/>
    <mergeCell ref="J26:Q26"/>
    <mergeCell ref="S26:Z26"/>
    <mergeCell ref="S24:V24"/>
    <mergeCell ref="W24:Z24"/>
    <mergeCell ref="AB24:AE24"/>
    <mergeCell ref="AF24:AI24"/>
    <mergeCell ref="A24:D24"/>
    <mergeCell ref="E24:H24"/>
    <mergeCell ref="J24:M24"/>
    <mergeCell ref="N24:Q24"/>
    <mergeCell ref="AB27:AE27"/>
    <mergeCell ref="AF27:AI27"/>
    <mergeCell ref="S27:V27"/>
    <mergeCell ref="W27:Z27"/>
    <mergeCell ref="A27:D27"/>
    <mergeCell ref="E27:H27"/>
    <mergeCell ref="J27:M27"/>
    <mergeCell ref="N27:Q27"/>
    <mergeCell ref="AB28:AE28"/>
    <mergeCell ref="A28:D28"/>
    <mergeCell ref="J28:M28"/>
    <mergeCell ref="S28:V28"/>
    <mergeCell ref="J51:Q51"/>
    <mergeCell ref="V30:W30"/>
    <mergeCell ref="X30:Z30"/>
    <mergeCell ref="AB30:AD30"/>
    <mergeCell ref="AE30:AF30"/>
    <mergeCell ref="AB51:AI51"/>
    <mergeCell ref="A51:H51"/>
    <mergeCell ref="A49:D49"/>
    <mergeCell ref="E49:H49"/>
    <mergeCell ref="J49:M49"/>
    <mergeCell ref="N49:Q49"/>
    <mergeCell ref="AB49:AE49"/>
    <mergeCell ref="AF49:AI49"/>
    <mergeCell ref="S49:V49"/>
    <mergeCell ref="W49:Z49"/>
    <mergeCell ref="AG30:AI30"/>
    <mergeCell ref="S74:V74"/>
    <mergeCell ref="J74:M74"/>
    <mergeCell ref="N74:Q74"/>
    <mergeCell ref="W74:Z74"/>
    <mergeCell ref="S53:V53"/>
    <mergeCell ref="J53:M53"/>
    <mergeCell ref="AB74:AE74"/>
    <mergeCell ref="AF74:AI74"/>
    <mergeCell ref="A74:D74"/>
    <mergeCell ref="E74:H74"/>
    <mergeCell ref="AG55:AI55"/>
    <mergeCell ref="F55:H55"/>
    <mergeCell ref="AB55:AD55"/>
    <mergeCell ref="AE55:AF55"/>
    <mergeCell ref="D55:E55"/>
    <mergeCell ref="AB76:AI76"/>
    <mergeCell ref="A76:H76"/>
    <mergeCell ref="J76:Q76"/>
    <mergeCell ref="S76:Z76"/>
    <mergeCell ref="AB53:AE53"/>
    <mergeCell ref="A53:D53"/>
    <mergeCell ref="X80:Z80"/>
    <mergeCell ref="M80:N80"/>
    <mergeCell ref="O80:Q80"/>
    <mergeCell ref="A77:D77"/>
    <mergeCell ref="E77:H77"/>
    <mergeCell ref="J77:M77"/>
    <mergeCell ref="N77:Q77"/>
    <mergeCell ref="S77:V77"/>
    <mergeCell ref="W77:Z77"/>
    <mergeCell ref="AB77:AE77"/>
    <mergeCell ref="AF77:AI77"/>
    <mergeCell ref="A80:C80"/>
    <mergeCell ref="D80:E80"/>
    <mergeCell ref="AB78:AE78"/>
    <mergeCell ref="A78:D78"/>
    <mergeCell ref="AE80:AF80"/>
    <mergeCell ref="J78:M78"/>
    <mergeCell ref="S78:V78"/>
    <mergeCell ref="A99:D99"/>
    <mergeCell ref="E99:H99"/>
    <mergeCell ref="J99:M99"/>
    <mergeCell ref="A101:H101"/>
    <mergeCell ref="AB101:AI101"/>
    <mergeCell ref="S101:Z101"/>
    <mergeCell ref="N99:Q99"/>
    <mergeCell ref="AB99:AE99"/>
    <mergeCell ref="AF99:AI99"/>
    <mergeCell ref="S99:V99"/>
    <mergeCell ref="W99:Z99"/>
    <mergeCell ref="AB80:AD80"/>
    <mergeCell ref="AG80:AI80"/>
    <mergeCell ref="J80:L80"/>
    <mergeCell ref="F80:H80"/>
    <mergeCell ref="S80:U80"/>
    <mergeCell ref="V80:W80"/>
    <mergeCell ref="AB103:AE103"/>
    <mergeCell ref="S103:V103"/>
    <mergeCell ref="J103:M103"/>
    <mergeCell ref="AB102:AE102"/>
    <mergeCell ref="AF102:AI102"/>
    <mergeCell ref="J101:Q101"/>
    <mergeCell ref="AB126:AI126"/>
    <mergeCell ref="S102:V102"/>
    <mergeCell ref="W102:Z102"/>
    <mergeCell ref="J102:M102"/>
    <mergeCell ref="N102:Q102"/>
    <mergeCell ref="A102:D102"/>
    <mergeCell ref="E102:H102"/>
    <mergeCell ref="AB124:AE124"/>
    <mergeCell ref="AF124:AI124"/>
    <mergeCell ref="S105:U105"/>
    <mergeCell ref="V105:W105"/>
    <mergeCell ref="X105:Z105"/>
    <mergeCell ref="A105:C105"/>
    <mergeCell ref="D105:E105"/>
    <mergeCell ref="AB105:AD105"/>
    <mergeCell ref="AE105:AF105"/>
    <mergeCell ref="J105:L105"/>
    <mergeCell ref="M105:N105"/>
    <mergeCell ref="O105:Q105"/>
    <mergeCell ref="AG105:AI105"/>
    <mergeCell ref="F105:H105"/>
    <mergeCell ref="A103:D103"/>
    <mergeCell ref="J126:Q126"/>
    <mergeCell ref="S124:V124"/>
    <mergeCell ref="W124:Z124"/>
    <mergeCell ref="J124:M124"/>
    <mergeCell ref="N124:Q124"/>
    <mergeCell ref="A124:D124"/>
    <mergeCell ref="E124:H124"/>
    <mergeCell ref="S126:Z126"/>
    <mergeCell ref="A126:H126"/>
    <mergeCell ref="A127:D127"/>
    <mergeCell ref="E127:H127"/>
    <mergeCell ref="AB127:AE127"/>
    <mergeCell ref="AF127:AI127"/>
    <mergeCell ref="J128:M128"/>
    <mergeCell ref="J127:M127"/>
    <mergeCell ref="N127:Q127"/>
    <mergeCell ref="S127:V127"/>
    <mergeCell ref="W127:Z127"/>
    <mergeCell ref="J149:M149"/>
    <mergeCell ref="N149:Q149"/>
    <mergeCell ref="J130:L130"/>
    <mergeCell ref="M130:N130"/>
    <mergeCell ref="S128:V128"/>
    <mergeCell ref="A128:D128"/>
    <mergeCell ref="AB128:AE128"/>
    <mergeCell ref="AB130:AD130"/>
    <mergeCell ref="AE130:AF130"/>
    <mergeCell ref="A149:D149"/>
    <mergeCell ref="E149:H149"/>
    <mergeCell ref="AB149:AE149"/>
    <mergeCell ref="AF149:AI149"/>
    <mergeCell ref="S149:V149"/>
    <mergeCell ref="W149:Z149"/>
    <mergeCell ref="O130:Q130"/>
    <mergeCell ref="S130:U130"/>
    <mergeCell ref="V130:W130"/>
    <mergeCell ref="X130:Z130"/>
    <mergeCell ref="A130:C130"/>
    <mergeCell ref="D130:E130"/>
    <mergeCell ref="AG130:AI130"/>
    <mergeCell ref="F130:H130"/>
    <mergeCell ref="A151:H151"/>
    <mergeCell ref="J151:Q151"/>
    <mergeCell ref="S151:Z151"/>
    <mergeCell ref="AB151:AI151"/>
    <mergeCell ref="A152:D152"/>
    <mergeCell ref="E152:H152"/>
    <mergeCell ref="J152:M152"/>
    <mergeCell ref="N152:Q152"/>
    <mergeCell ref="S152:V152"/>
    <mergeCell ref="W152:Z152"/>
    <mergeCell ref="AB152:AE152"/>
    <mergeCell ref="AF152:AI152"/>
    <mergeCell ref="S153:V153"/>
    <mergeCell ref="AB153:AE153"/>
    <mergeCell ref="A153:D153"/>
    <mergeCell ref="S178:V178"/>
    <mergeCell ref="A178:D178"/>
    <mergeCell ref="A155:C155"/>
    <mergeCell ref="D155:E155"/>
    <mergeCell ref="F155:H155"/>
    <mergeCell ref="S155:U155"/>
    <mergeCell ref="AE155:AF155"/>
    <mergeCell ref="AB155:AD155"/>
    <mergeCell ref="V155:W155"/>
    <mergeCell ref="O155:Q155"/>
    <mergeCell ref="A174:D174"/>
    <mergeCell ref="E174:H174"/>
    <mergeCell ref="S176:Z176"/>
    <mergeCell ref="A176:H176"/>
    <mergeCell ref="J176:Q176"/>
    <mergeCell ref="AB176:AI176"/>
    <mergeCell ref="X155:Z155"/>
    <mergeCell ref="AG155:AI155"/>
    <mergeCell ref="M155:N155"/>
    <mergeCell ref="J155:L155"/>
    <mergeCell ref="J153:M153"/>
    <mergeCell ref="J174:M174"/>
    <mergeCell ref="N174:Q174"/>
    <mergeCell ref="S174:V174"/>
    <mergeCell ref="S199:V199"/>
    <mergeCell ref="W199:Z199"/>
    <mergeCell ref="A199:D199"/>
    <mergeCell ref="E199:H199"/>
    <mergeCell ref="AG180:AI180"/>
    <mergeCell ref="S180:U180"/>
    <mergeCell ref="V180:W180"/>
    <mergeCell ref="X180:Z180"/>
    <mergeCell ref="J199:M199"/>
    <mergeCell ref="N199:Q199"/>
    <mergeCell ref="J180:L180"/>
    <mergeCell ref="M180:N180"/>
    <mergeCell ref="O180:Q180"/>
    <mergeCell ref="A180:C180"/>
    <mergeCell ref="D180:E180"/>
    <mergeCell ref="F180:H180"/>
    <mergeCell ref="W174:Z174"/>
    <mergeCell ref="AB174:AE174"/>
    <mergeCell ref="AF174:AI174"/>
    <mergeCell ref="AB199:AE199"/>
    <mergeCell ref="AF199:AI199"/>
    <mergeCell ref="AG5:AI5"/>
    <mergeCell ref="J30:L30"/>
    <mergeCell ref="M30:N30"/>
    <mergeCell ref="O30:Q30"/>
    <mergeCell ref="A30:C30"/>
    <mergeCell ref="D30:E30"/>
    <mergeCell ref="F30:H30"/>
    <mergeCell ref="S30:U30"/>
    <mergeCell ref="S55:U55"/>
    <mergeCell ref="V55:W55"/>
    <mergeCell ref="X55:Z55"/>
    <mergeCell ref="J55:L55"/>
    <mergeCell ref="M55:N55"/>
    <mergeCell ref="O55:Q55"/>
    <mergeCell ref="A55:C55"/>
    <mergeCell ref="AF52:AI52"/>
    <mergeCell ref="A52:D52"/>
    <mergeCell ref="E52:H52"/>
    <mergeCell ref="AB52:AE52"/>
    <mergeCell ref="S52:V52"/>
    <mergeCell ref="W52:Z52"/>
    <mergeCell ref="J52:M52"/>
    <mergeCell ref="N52:Q52"/>
    <mergeCell ref="S51:Z51"/>
    <mergeCell ref="AB180:AD180"/>
    <mergeCell ref="AE180:AF180"/>
    <mergeCell ref="S177:V177"/>
    <mergeCell ref="W177:Z177"/>
    <mergeCell ref="A177:D177"/>
    <mergeCell ref="E177:H177"/>
    <mergeCell ref="J177:M177"/>
    <mergeCell ref="N177:Q177"/>
    <mergeCell ref="AB177:AE177"/>
    <mergeCell ref="AF177:AI177"/>
    <mergeCell ref="J178:M178"/>
    <mergeCell ref="AB178:AE178"/>
  </mergeCells>
  <phoneticPr fontId="2" type="noConversion"/>
  <pageMargins left="0.5" right="0" top="0.75" bottom="1" header="0.3" footer="0.3"/>
  <pageSetup scale="98" orientation="landscape" horizontalDpi="4294967293" r:id="rId1"/>
  <headerFooter alignWithMargins="0"/>
  <rowBreaks count="3" manualBreakCount="3">
    <brk id="50" max="34" man="1"/>
    <brk id="100" max="34" man="1"/>
    <brk id="150" max="3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5078-450A-4540-ADCD-5DE2A5C7DCDC}">
  <dimension ref="A1:K80"/>
  <sheetViews>
    <sheetView tabSelected="1" workbookViewId="0">
      <selection activeCell="K1" sqref="K1"/>
    </sheetView>
  </sheetViews>
  <sheetFormatPr defaultColWidth="8" defaultRowHeight="12.75" x14ac:dyDescent="0.2"/>
  <cols>
    <col min="1" max="1" width="5.85546875" style="336" customWidth="1"/>
    <col min="2" max="2" width="9.7109375" style="336" customWidth="1"/>
    <col min="3" max="3" width="4.140625" customWidth="1"/>
    <col min="4" max="4" width="5.85546875" style="336" customWidth="1"/>
    <col min="5" max="5" width="11.42578125" style="336" customWidth="1"/>
    <col min="6" max="6" width="4.7109375" customWidth="1"/>
  </cols>
  <sheetData>
    <row r="1" spans="1:11" x14ac:dyDescent="0.2">
      <c r="A1" s="327" t="s">
        <v>192</v>
      </c>
      <c r="B1" s="328"/>
      <c r="D1" s="327" t="s">
        <v>193</v>
      </c>
      <c r="E1" s="328"/>
      <c r="G1" s="329" t="s">
        <v>194</v>
      </c>
      <c r="H1" s="330" t="s">
        <v>195</v>
      </c>
      <c r="I1" s="329" t="s">
        <v>196</v>
      </c>
    </row>
    <row r="2" spans="1:11" x14ac:dyDescent="0.2">
      <c r="A2" s="331"/>
      <c r="B2" s="331" t="s">
        <v>197</v>
      </c>
      <c r="D2" s="331"/>
      <c r="E2" s="331" t="s">
        <v>197</v>
      </c>
      <c r="G2" s="332" t="s">
        <v>198</v>
      </c>
      <c r="H2" s="93">
        <v>-3</v>
      </c>
      <c r="I2" s="345" t="s">
        <v>199</v>
      </c>
    </row>
    <row r="3" spans="1:11" x14ac:dyDescent="0.2">
      <c r="A3" s="331">
        <v>1936</v>
      </c>
      <c r="B3" s="333">
        <v>11.916666666666666</v>
      </c>
      <c r="D3" s="331">
        <v>1960</v>
      </c>
      <c r="E3" s="333">
        <v>24</v>
      </c>
      <c r="G3" s="334" t="s">
        <v>200</v>
      </c>
      <c r="H3" s="335">
        <v>0</v>
      </c>
      <c r="I3" s="345" t="s">
        <v>201</v>
      </c>
      <c r="K3" s="336"/>
    </row>
    <row r="4" spans="1:11" x14ac:dyDescent="0.2">
      <c r="A4" s="331">
        <v>1937</v>
      </c>
      <c r="B4" s="333">
        <v>12.909090909090908</v>
      </c>
      <c r="D4" s="331">
        <f>D3+1</f>
        <v>1961</v>
      </c>
      <c r="E4" s="333">
        <v>24</v>
      </c>
      <c r="G4" s="334" t="s">
        <v>202</v>
      </c>
      <c r="H4" s="337" t="s">
        <v>203</v>
      </c>
      <c r="I4" s="345" t="s">
        <v>204</v>
      </c>
    </row>
    <row r="5" spans="1:11" x14ac:dyDescent="0.2">
      <c r="A5" s="331">
        <v>1938</v>
      </c>
      <c r="B5" s="333">
        <v>13.454545454545455</v>
      </c>
      <c r="D5" s="331">
        <f t="shared" ref="D5:D12" si="0">D4+1</f>
        <v>1962</v>
      </c>
      <c r="E5" s="333">
        <v>23</v>
      </c>
      <c r="G5" s="338" t="s">
        <v>205</v>
      </c>
      <c r="H5" s="339" t="s">
        <v>206</v>
      </c>
      <c r="I5" s="346" t="s">
        <v>207</v>
      </c>
    </row>
    <row r="6" spans="1:11" x14ac:dyDescent="0.2">
      <c r="A6" s="331">
        <v>1939</v>
      </c>
      <c r="B6" s="333">
        <v>15.363636363636363</v>
      </c>
      <c r="D6" s="331">
        <f t="shared" si="0"/>
        <v>1963</v>
      </c>
      <c r="E6" s="333">
        <v>23</v>
      </c>
    </row>
    <row r="7" spans="1:11" x14ac:dyDescent="0.2">
      <c r="A7" s="331">
        <v>1940</v>
      </c>
      <c r="B7" s="333">
        <v>15.090909090909092</v>
      </c>
      <c r="D7" s="331">
        <f t="shared" si="0"/>
        <v>1964</v>
      </c>
      <c r="E7" s="333">
        <v>23</v>
      </c>
    </row>
    <row r="8" spans="1:11" x14ac:dyDescent="0.2">
      <c r="A8" s="331">
        <v>1941</v>
      </c>
      <c r="B8" s="333">
        <v>16.454545454545453</v>
      </c>
      <c r="D8" s="331">
        <f t="shared" si="0"/>
        <v>1965</v>
      </c>
      <c r="E8" s="333">
        <v>21</v>
      </c>
      <c r="G8" t="s">
        <v>208</v>
      </c>
    </row>
    <row r="9" spans="1:11" x14ac:dyDescent="0.2">
      <c r="A9" s="331">
        <v>1942</v>
      </c>
      <c r="B9" s="333">
        <v>15.909090909090908</v>
      </c>
      <c r="D9" s="331">
        <f t="shared" si="0"/>
        <v>1966</v>
      </c>
      <c r="E9" s="333">
        <v>23</v>
      </c>
      <c r="G9" t="s">
        <v>209</v>
      </c>
    </row>
    <row r="10" spans="1:11" x14ac:dyDescent="0.2">
      <c r="A10" s="331">
        <v>1943</v>
      </c>
      <c r="B10" s="333">
        <v>19.5</v>
      </c>
      <c r="D10" s="331">
        <f t="shared" si="0"/>
        <v>1967</v>
      </c>
      <c r="E10" s="333">
        <v>23</v>
      </c>
    </row>
    <row r="11" spans="1:11" x14ac:dyDescent="0.2">
      <c r="A11" s="331">
        <v>1944</v>
      </c>
      <c r="B11" s="333">
        <v>18</v>
      </c>
      <c r="D11" s="331">
        <f t="shared" si="0"/>
        <v>1968</v>
      </c>
      <c r="E11" s="333">
        <v>19</v>
      </c>
      <c r="G11" t="s">
        <v>210</v>
      </c>
    </row>
    <row r="12" spans="1:11" x14ac:dyDescent="0.2">
      <c r="A12" s="331">
        <v>1945</v>
      </c>
      <c r="B12" s="333">
        <v>18.5</v>
      </c>
      <c r="D12" s="331">
        <f t="shared" si="0"/>
        <v>1969</v>
      </c>
      <c r="E12" s="333">
        <v>18</v>
      </c>
      <c r="G12" t="s">
        <v>211</v>
      </c>
    </row>
    <row r="13" spans="1:11" x14ac:dyDescent="0.2">
      <c r="A13" s="331">
        <v>1946</v>
      </c>
      <c r="B13" s="333">
        <v>18.90909090909091</v>
      </c>
      <c r="D13" s="340" t="s">
        <v>212</v>
      </c>
      <c r="E13" s="341">
        <f>SUM(E3:E12)/10</f>
        <v>22.1</v>
      </c>
    </row>
    <row r="14" spans="1:11" x14ac:dyDescent="0.2">
      <c r="A14" s="331">
        <v>1947</v>
      </c>
      <c r="B14" s="333">
        <v>21.916666666666668</v>
      </c>
      <c r="E14" s="342"/>
      <c r="G14" t="s">
        <v>213</v>
      </c>
    </row>
    <row r="15" spans="1:11" x14ac:dyDescent="0.2">
      <c r="A15" s="331">
        <v>1948</v>
      </c>
      <c r="B15" s="333">
        <v>23.25</v>
      </c>
      <c r="E15" s="342"/>
      <c r="G15" t="s">
        <v>214</v>
      </c>
    </row>
    <row r="16" spans="1:11" x14ac:dyDescent="0.2">
      <c r="A16" s="331">
        <v>1949</v>
      </c>
      <c r="B16" s="333">
        <v>22.5</v>
      </c>
      <c r="D16" s="327" t="s">
        <v>215</v>
      </c>
      <c r="E16" s="328"/>
    </row>
    <row r="17" spans="1:7" x14ac:dyDescent="0.2">
      <c r="A17" s="331">
        <v>1950</v>
      </c>
      <c r="B17" s="333">
        <v>22.916666666666668</v>
      </c>
      <c r="D17" s="331"/>
      <c r="E17" s="331" t="s">
        <v>197</v>
      </c>
      <c r="G17" t="s">
        <v>216</v>
      </c>
    </row>
    <row r="18" spans="1:7" x14ac:dyDescent="0.2">
      <c r="A18" s="331">
        <v>1951</v>
      </c>
      <c r="B18" s="333">
        <v>21.916666666666668</v>
      </c>
      <c r="D18" s="331">
        <v>1946</v>
      </c>
      <c r="E18" s="333">
        <v>20</v>
      </c>
    </row>
    <row r="19" spans="1:7" x14ac:dyDescent="0.2">
      <c r="A19" s="331">
        <v>1952</v>
      </c>
      <c r="B19" s="333">
        <v>22.25</v>
      </c>
      <c r="D19" s="331">
        <f>D18+1</f>
        <v>1947</v>
      </c>
      <c r="E19" s="333">
        <v>21</v>
      </c>
      <c r="G19" t="s">
        <v>217</v>
      </c>
    </row>
    <row r="20" spans="1:7" x14ac:dyDescent="0.2">
      <c r="A20" s="331">
        <v>1953</v>
      </c>
      <c r="B20" s="333">
        <v>21.5</v>
      </c>
      <c r="D20" s="331">
        <f>D19+1</f>
        <v>1948</v>
      </c>
      <c r="E20" s="333">
        <v>23</v>
      </c>
    </row>
    <row r="21" spans="1:7" x14ac:dyDescent="0.2">
      <c r="A21" s="331">
        <v>1954</v>
      </c>
      <c r="B21" s="333">
        <v>21.916666666666668</v>
      </c>
      <c r="D21" s="331">
        <f>D20+1</f>
        <v>1949</v>
      </c>
      <c r="E21" s="333">
        <v>21</v>
      </c>
      <c r="G21" s="1" t="s">
        <v>218</v>
      </c>
    </row>
    <row r="22" spans="1:7" x14ac:dyDescent="0.2">
      <c r="A22" s="331">
        <v>1955</v>
      </c>
      <c r="B22" s="333">
        <v>20.833333333333332</v>
      </c>
      <c r="D22" s="340" t="s">
        <v>212</v>
      </c>
      <c r="E22" s="341">
        <f>SUM(E18:E21)/4</f>
        <v>21.25</v>
      </c>
    </row>
    <row r="23" spans="1:7" x14ac:dyDescent="0.2">
      <c r="A23" s="331">
        <v>1956</v>
      </c>
      <c r="B23" s="333">
        <v>20.416666666666668</v>
      </c>
    </row>
    <row r="24" spans="1:7" x14ac:dyDescent="0.2">
      <c r="A24" s="331">
        <v>1957</v>
      </c>
      <c r="B24" s="333">
        <v>19.833333333333332</v>
      </c>
    </row>
    <row r="25" spans="1:7" x14ac:dyDescent="0.2">
      <c r="A25" s="331">
        <v>1958</v>
      </c>
      <c r="B25" s="333">
        <v>22.583333333333332</v>
      </c>
      <c r="D25" s="327" t="s">
        <v>219</v>
      </c>
      <c r="E25" s="328"/>
    </row>
    <row r="26" spans="1:7" x14ac:dyDescent="0.2">
      <c r="A26" s="331">
        <v>1959</v>
      </c>
      <c r="B26" s="333">
        <v>21.333333333333332</v>
      </c>
      <c r="D26" s="331"/>
      <c r="E26" s="331" t="s">
        <v>197</v>
      </c>
    </row>
    <row r="27" spans="1:7" x14ac:dyDescent="0.2">
      <c r="A27" s="331">
        <v>1960</v>
      </c>
      <c r="B27" s="331">
        <v>18</v>
      </c>
      <c r="D27" s="331">
        <v>1983</v>
      </c>
      <c r="E27" s="333">
        <v>19</v>
      </c>
    </row>
    <row r="28" spans="1:7" x14ac:dyDescent="0.2">
      <c r="A28" s="331">
        <v>1961</v>
      </c>
      <c r="B28" s="331">
        <v>22</v>
      </c>
      <c r="D28" s="331">
        <f>D27+1</f>
        <v>1984</v>
      </c>
      <c r="E28" s="333">
        <v>21</v>
      </c>
    </row>
    <row r="29" spans="1:7" x14ac:dyDescent="0.2">
      <c r="A29" s="331">
        <v>1962</v>
      </c>
      <c r="B29" s="331">
        <v>22</v>
      </c>
      <c r="D29" s="331">
        <f>D28+1</f>
        <v>1985</v>
      </c>
      <c r="E29" s="333">
        <v>19</v>
      </c>
    </row>
    <row r="30" spans="1:7" x14ac:dyDescent="0.2">
      <c r="A30" s="331">
        <v>1963</v>
      </c>
      <c r="B30" s="331">
        <v>22</v>
      </c>
      <c r="D30" s="340" t="s">
        <v>212</v>
      </c>
      <c r="E30" s="341">
        <f>SUM(E27:E29)/3</f>
        <v>19.666666666666668</v>
      </c>
    </row>
    <row r="31" spans="1:7" x14ac:dyDescent="0.2">
      <c r="A31" s="331">
        <v>1964</v>
      </c>
      <c r="B31" s="331">
        <v>22</v>
      </c>
      <c r="E31" s="342"/>
    </row>
    <row r="32" spans="1:7" x14ac:dyDescent="0.2">
      <c r="A32" s="331">
        <v>1965</v>
      </c>
      <c r="B32" s="331">
        <v>23</v>
      </c>
      <c r="E32" s="342"/>
    </row>
    <row r="33" spans="1:5" x14ac:dyDescent="0.2">
      <c r="A33" s="333">
        <v>1966</v>
      </c>
      <c r="B33" s="333">
        <v>23</v>
      </c>
      <c r="E33" s="342"/>
    </row>
    <row r="34" spans="1:5" x14ac:dyDescent="0.2">
      <c r="A34" s="331">
        <v>1967</v>
      </c>
      <c r="B34" s="331">
        <v>23</v>
      </c>
      <c r="E34" s="342"/>
    </row>
    <row r="35" spans="1:5" x14ac:dyDescent="0.2">
      <c r="A35" s="331">
        <v>1968</v>
      </c>
      <c r="B35" s="331">
        <v>21</v>
      </c>
      <c r="E35" s="342"/>
    </row>
    <row r="36" spans="1:5" x14ac:dyDescent="0.2">
      <c r="A36" s="331">
        <v>1969</v>
      </c>
      <c r="B36" s="331">
        <v>22</v>
      </c>
      <c r="E36" s="342"/>
    </row>
    <row r="37" spans="1:5" x14ac:dyDescent="0.2">
      <c r="A37" s="331">
        <v>1970</v>
      </c>
      <c r="B37" s="333">
        <v>19.260000000000002</v>
      </c>
      <c r="E37" s="342"/>
    </row>
    <row r="38" spans="1:5" x14ac:dyDescent="0.2">
      <c r="A38" s="331">
        <v>1971</v>
      </c>
      <c r="B38" s="333">
        <v>19.36</v>
      </c>
      <c r="E38" s="342"/>
    </row>
    <row r="39" spans="1:5" x14ac:dyDescent="0.2">
      <c r="A39" s="331">
        <v>1972</v>
      </c>
      <c r="B39" s="333">
        <v>20.25</v>
      </c>
      <c r="E39" s="342"/>
    </row>
    <row r="40" spans="1:5" x14ac:dyDescent="0.2">
      <c r="A40" s="331">
        <v>1973</v>
      </c>
      <c r="B40" s="333">
        <v>19.45</v>
      </c>
      <c r="E40" s="342"/>
    </row>
    <row r="41" spans="1:5" x14ac:dyDescent="0.2">
      <c r="A41" s="331">
        <v>1974</v>
      </c>
      <c r="B41" s="333">
        <v>18.18</v>
      </c>
      <c r="E41" s="342"/>
    </row>
    <row r="42" spans="1:5" x14ac:dyDescent="0.2">
      <c r="A42" s="331">
        <v>1975</v>
      </c>
      <c r="B42" s="333">
        <v>20.59</v>
      </c>
      <c r="E42" s="342"/>
    </row>
    <row r="43" spans="1:5" x14ac:dyDescent="0.2">
      <c r="A43" s="331">
        <v>1976</v>
      </c>
      <c r="B43" s="333">
        <v>19.149999999999999</v>
      </c>
      <c r="E43" s="342"/>
    </row>
    <row r="44" spans="1:5" x14ac:dyDescent="0.2">
      <c r="A44" s="331">
        <v>1977</v>
      </c>
      <c r="B44" s="333">
        <v>17.18</v>
      </c>
      <c r="E44" s="342"/>
    </row>
    <row r="45" spans="1:5" x14ac:dyDescent="0.2">
      <c r="A45" s="331">
        <v>1978</v>
      </c>
      <c r="B45" s="333">
        <v>18.329999999999998</v>
      </c>
      <c r="E45" s="342"/>
    </row>
    <row r="46" spans="1:5" x14ac:dyDescent="0.2">
      <c r="A46" s="331">
        <v>1979</v>
      </c>
      <c r="B46" s="333">
        <v>20.059999999999999</v>
      </c>
      <c r="E46" s="342"/>
    </row>
    <row r="47" spans="1:5" x14ac:dyDescent="0.2">
      <c r="A47" s="331">
        <v>1980</v>
      </c>
      <c r="B47" s="333">
        <v>20.49</v>
      </c>
      <c r="E47" s="342"/>
    </row>
    <row r="48" spans="1:5" x14ac:dyDescent="0.2">
      <c r="A48" s="331">
        <v>1981</v>
      </c>
      <c r="B48" s="333">
        <v>20.67</v>
      </c>
      <c r="E48" s="342"/>
    </row>
    <row r="49" spans="1:5" x14ac:dyDescent="0.2">
      <c r="A49" s="331">
        <v>1982</v>
      </c>
      <c r="B49" s="333">
        <v>20.149999999999999</v>
      </c>
      <c r="E49" s="342"/>
    </row>
    <row r="50" spans="1:5" x14ac:dyDescent="0.2">
      <c r="A50" s="331">
        <v>1983</v>
      </c>
      <c r="B50" s="333">
        <v>21.83</v>
      </c>
      <c r="E50" s="342"/>
    </row>
    <row r="51" spans="1:5" x14ac:dyDescent="0.2">
      <c r="A51" s="331">
        <v>1984</v>
      </c>
      <c r="B51" s="333">
        <v>21.19</v>
      </c>
      <c r="E51" s="342"/>
    </row>
    <row r="52" spans="1:5" x14ac:dyDescent="0.2">
      <c r="A52" s="331">
        <v>1985</v>
      </c>
      <c r="B52" s="333">
        <v>21.53</v>
      </c>
      <c r="E52" s="342"/>
    </row>
    <row r="53" spans="1:5" x14ac:dyDescent="0.2">
      <c r="A53" s="331">
        <v>1986</v>
      </c>
      <c r="B53" s="333">
        <v>20.52</v>
      </c>
      <c r="E53" s="342"/>
    </row>
    <row r="54" spans="1:5" x14ac:dyDescent="0.2">
      <c r="A54" s="331">
        <v>1987</v>
      </c>
      <c r="B54" s="333">
        <v>20.25</v>
      </c>
      <c r="E54" s="342"/>
    </row>
    <row r="55" spans="1:5" x14ac:dyDescent="0.2">
      <c r="A55" s="331">
        <v>1988</v>
      </c>
      <c r="B55" s="333">
        <v>20.260000000000002</v>
      </c>
      <c r="E55" s="342"/>
    </row>
    <row r="56" spans="1:5" x14ac:dyDescent="0.2">
      <c r="A56" s="331">
        <v>1989</v>
      </c>
      <c r="B56" s="333">
        <v>20.61</v>
      </c>
      <c r="E56" s="342"/>
    </row>
    <row r="57" spans="1:5" x14ac:dyDescent="0.2">
      <c r="A57" s="331">
        <v>1990</v>
      </c>
      <c r="B57" s="333">
        <v>20.12</v>
      </c>
      <c r="E57" s="342"/>
    </row>
    <row r="58" spans="1:5" x14ac:dyDescent="0.2">
      <c r="A58" s="331">
        <v>1991</v>
      </c>
      <c r="B58" s="333">
        <v>18.989999999999998</v>
      </c>
      <c r="E58" s="342"/>
    </row>
    <row r="59" spans="1:5" x14ac:dyDescent="0.2">
      <c r="A59" s="331">
        <v>1992</v>
      </c>
      <c r="B59" s="333">
        <v>18.73</v>
      </c>
      <c r="E59" s="342"/>
    </row>
    <row r="60" spans="1:5" x14ac:dyDescent="0.2">
      <c r="A60" s="331">
        <v>1993</v>
      </c>
      <c r="B60" s="333">
        <v>18.690000000000001</v>
      </c>
      <c r="E60" s="342"/>
    </row>
    <row r="61" spans="1:5" x14ac:dyDescent="0.2">
      <c r="A61" s="331">
        <v>1994</v>
      </c>
      <c r="B61" s="333">
        <v>20.3</v>
      </c>
      <c r="E61" s="342"/>
    </row>
    <row r="62" spans="1:5" x14ac:dyDescent="0.2">
      <c r="A62" s="331">
        <v>1995</v>
      </c>
      <c r="B62" s="333">
        <v>21.5</v>
      </c>
      <c r="D62" s="343"/>
      <c r="E62" s="344"/>
    </row>
    <row r="63" spans="1:5" x14ac:dyDescent="0.2">
      <c r="A63" s="331">
        <v>1996</v>
      </c>
      <c r="B63" s="333">
        <v>20.440000000000001</v>
      </c>
    </row>
    <row r="64" spans="1:5" x14ac:dyDescent="0.2">
      <c r="A64" s="331">
        <v>1997</v>
      </c>
      <c r="B64" s="333">
        <v>20.75</v>
      </c>
      <c r="D64" s="342"/>
    </row>
    <row r="65" spans="1:4" x14ac:dyDescent="0.2">
      <c r="A65" s="331">
        <v>1998</v>
      </c>
      <c r="B65" s="333">
        <v>21.31</v>
      </c>
      <c r="D65" s="342"/>
    </row>
    <row r="66" spans="1:4" x14ac:dyDescent="0.2">
      <c r="A66" s="331">
        <v>1999</v>
      </c>
      <c r="B66" s="333">
        <v>20.81</v>
      </c>
      <c r="D66" s="342"/>
    </row>
    <row r="67" spans="1:4" x14ac:dyDescent="0.2">
      <c r="A67" s="331">
        <v>2000</v>
      </c>
      <c r="B67" s="333">
        <v>20.67</v>
      </c>
    </row>
    <row r="68" spans="1:4" x14ac:dyDescent="0.2">
      <c r="A68" s="331">
        <v>2001</v>
      </c>
      <c r="B68" s="333">
        <v>20.21</v>
      </c>
    </row>
    <row r="69" spans="1:4" x14ac:dyDescent="0.2">
      <c r="A69" s="331">
        <v>2002</v>
      </c>
      <c r="B69" s="333">
        <v>21.67</v>
      </c>
    </row>
    <row r="70" spans="1:4" x14ac:dyDescent="0.2">
      <c r="A70" s="331">
        <v>2003</v>
      </c>
      <c r="B70" s="333">
        <v>20.83</v>
      </c>
    </row>
    <row r="71" spans="1:4" x14ac:dyDescent="0.2">
      <c r="A71" s="331">
        <v>2004</v>
      </c>
      <c r="B71" s="333">
        <v>21.48</v>
      </c>
    </row>
    <row r="72" spans="1:4" x14ac:dyDescent="0.2">
      <c r="A72" s="331">
        <v>2005</v>
      </c>
      <c r="B72" s="333">
        <v>20.62</v>
      </c>
    </row>
    <row r="73" spans="1:4" x14ac:dyDescent="0.2">
      <c r="A73" s="331">
        <v>2006</v>
      </c>
      <c r="B73" s="333">
        <v>20.66</v>
      </c>
    </row>
    <row r="74" spans="1:4" x14ac:dyDescent="0.2">
      <c r="A74" s="331">
        <v>2007</v>
      </c>
      <c r="B74" s="333">
        <v>21.69</v>
      </c>
    </row>
    <row r="75" spans="1:4" x14ac:dyDescent="0.2">
      <c r="A75" s="331">
        <v>2008</v>
      </c>
      <c r="B75" s="333">
        <v>22</v>
      </c>
    </row>
    <row r="76" spans="1:4" x14ac:dyDescent="0.2">
      <c r="A76" s="340" t="s">
        <v>212</v>
      </c>
      <c r="B76" s="341">
        <f>SUM(B3:B75)/73</f>
        <v>20.108962224989618</v>
      </c>
    </row>
    <row r="78" spans="1:4" x14ac:dyDescent="0.2">
      <c r="A78" s="342"/>
    </row>
    <row r="79" spans="1:4" x14ac:dyDescent="0.2">
      <c r="A79" s="342"/>
    </row>
    <row r="80" spans="1:4" x14ac:dyDescent="0.2">
      <c r="A80" s="342"/>
    </row>
  </sheetData>
  <mergeCells count="4">
    <mergeCell ref="A1:B1"/>
    <mergeCell ref="D1:E1"/>
    <mergeCell ref="D16:E16"/>
    <mergeCell ref="D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nfl formulas</vt:lpstr>
      <vt:lpstr>2022 NFL CARDS</vt:lpstr>
      <vt:lpstr>normalization</vt:lpstr>
      <vt:lpstr>'2022 NFL CARDS'!Print_Area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2023-08-20T15:11:43Z</cp:lastPrinted>
  <dcterms:created xsi:type="dcterms:W3CDTF">2016-01-23T23:18:46Z</dcterms:created>
  <dcterms:modified xsi:type="dcterms:W3CDTF">2023-08-20T15:13:28Z</dcterms:modified>
</cp:coreProperties>
</file>